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0942463D-3804-4397-8418-509047B6BA09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N19" i="4" s="1"/>
  <c r="M19" i="4"/>
  <c r="AA43" i="17"/>
  <c r="AP43" i="17" s="1"/>
  <c r="AB43" i="17"/>
  <c r="AC43" i="17"/>
  <c r="AA31" i="17"/>
  <c r="AP31" i="17" s="1"/>
  <c r="AB31" i="17"/>
  <c r="AQ31" i="17" s="1"/>
  <c r="AA20" i="17"/>
  <c r="AA19" i="17"/>
  <c r="AB19" i="17"/>
  <c r="AC19" i="17"/>
  <c r="L44" i="17"/>
  <c r="L43" i="17"/>
  <c r="N43" i="17" s="1"/>
  <c r="M43" i="17"/>
  <c r="AQ43" i="17" s="1"/>
  <c r="L31" i="17"/>
  <c r="L32" i="17" s="1"/>
  <c r="M31" i="17"/>
  <c r="L19" i="17"/>
  <c r="L20" i="17" s="1"/>
  <c r="AP20" i="17" s="1"/>
  <c r="M19" i="17"/>
  <c r="AQ19" i="17" s="1"/>
  <c r="AA43" i="16"/>
  <c r="AP43" i="16" s="1"/>
  <c r="AB43" i="16"/>
  <c r="AQ43" i="16" s="1"/>
  <c r="AA31" i="16"/>
  <c r="AB31" i="16"/>
  <c r="AQ31" i="16" s="1"/>
  <c r="AA19" i="16"/>
  <c r="AB19" i="16"/>
  <c r="AQ19" i="16" s="1"/>
  <c r="AC19" i="16"/>
  <c r="AR19" i="16" s="1"/>
  <c r="L43" i="16"/>
  <c r="L44" i="16" s="1"/>
  <c r="M43" i="16"/>
  <c r="N43" i="16"/>
  <c r="L31" i="16"/>
  <c r="L32" i="16" s="1"/>
  <c r="M31" i="16"/>
  <c r="L19" i="16"/>
  <c r="M19" i="16"/>
  <c r="N19" i="16"/>
  <c r="AP43" i="15"/>
  <c r="AQ43" i="15"/>
  <c r="AQ19" i="15"/>
  <c r="AA43" i="15"/>
  <c r="AB43" i="15"/>
  <c r="AA32" i="15"/>
  <c r="AA31" i="15"/>
  <c r="AB31" i="15"/>
  <c r="AC31" i="15"/>
  <c r="AA19" i="15"/>
  <c r="AA20" i="15" s="1"/>
  <c r="AB19" i="15"/>
  <c r="AC19" i="15"/>
  <c r="L43" i="15"/>
  <c r="L44" i="15" s="1"/>
  <c r="M43" i="15"/>
  <c r="N43" i="15"/>
  <c r="L31" i="15"/>
  <c r="M31" i="15"/>
  <c r="N31" i="15"/>
  <c r="AR31" i="15" s="1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 s="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C43" i="10" s="1"/>
  <c r="AB43" i="10"/>
  <c r="AA32" i="10"/>
  <c r="AA31" i="10"/>
  <c r="AB31" i="10"/>
  <c r="AC31" i="10"/>
  <c r="AA20" i="10"/>
  <c r="AA19" i="10"/>
  <c r="AB19" i="10"/>
  <c r="AC19" i="10"/>
  <c r="L44" i="10"/>
  <c r="L43" i="10"/>
  <c r="N43" i="10" s="1"/>
  <c r="M43" i="10"/>
  <c r="L32" i="10"/>
  <c r="L31" i="10"/>
  <c r="M31" i="10"/>
  <c r="N31" i="10"/>
  <c r="L20" i="10"/>
  <c r="L19" i="10"/>
  <c r="M19" i="10"/>
  <c r="N19" i="10" s="1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 s="1"/>
  <c r="L44" i="6"/>
  <c r="L43" i="6"/>
  <c r="M43" i="6"/>
  <c r="N43" i="6"/>
  <c r="L32" i="6"/>
  <c r="L31" i="6"/>
  <c r="N31" i="6" s="1"/>
  <c r="M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 s="1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 s="1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A32" i="7"/>
  <c r="AA31" i="7"/>
  <c r="AB31" i="7"/>
  <c r="AC31" i="7"/>
  <c r="AA20" i="7"/>
  <c r="AA19" i="7"/>
  <c r="AB19" i="7"/>
  <c r="AC19" i="7" s="1"/>
  <c r="L44" i="7"/>
  <c r="L43" i="7"/>
  <c r="M43" i="7"/>
  <c r="N43" i="7" s="1"/>
  <c r="L32" i="7"/>
  <c r="L31" i="7"/>
  <c r="M31" i="7"/>
  <c r="N31" i="7"/>
  <c r="L20" i="7"/>
  <c r="L19" i="7"/>
  <c r="M19" i="7"/>
  <c r="N19" i="7" s="1"/>
  <c r="AN17" i="16"/>
  <c r="AB18" i="17"/>
  <c r="AA18" i="17"/>
  <c r="AB17" i="17"/>
  <c r="AA17" i="17"/>
  <c r="AB16" i="17"/>
  <c r="AA16" i="17"/>
  <c r="AB15" i="17"/>
  <c r="AA15" i="17"/>
  <c r="AC15" i="17" s="1"/>
  <c r="U44" i="8"/>
  <c r="Q44" i="8"/>
  <c r="AK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AP27" i="8" s="1"/>
  <c r="Y20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Y32" i="9"/>
  <c r="U32" i="9"/>
  <c r="AH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AL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AL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AC27" i="6" s="1"/>
  <c r="M27" i="6"/>
  <c r="L27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S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AL19" i="10"/>
  <c r="AH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Q44" i="11"/>
  <c r="AM43" i="11"/>
  <c r="H44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AC41" i="11" s="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S32" i="11"/>
  <c r="AL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AC27" i="11" s="1"/>
  <c r="M27" i="11"/>
  <c r="L27" i="11"/>
  <c r="W20" i="11"/>
  <c r="J20" i="11"/>
  <c r="AL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AN31" i="14"/>
  <c r="H32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U20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N29" i="16" s="1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Q40" i="17" s="1"/>
  <c r="AA40" i="17"/>
  <c r="M40" i="17"/>
  <c r="N40" i="17" s="1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U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U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Y32" i="7"/>
  <c r="AO31" i="7"/>
  <c r="AN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W20" i="7"/>
  <c r="AL19" i="7"/>
  <c r="AK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8" i="9"/>
  <c r="AA18" i="9"/>
  <c r="AC18" i="9" s="1"/>
  <c r="AB17" i="9"/>
  <c r="AA17" i="9"/>
  <c r="AB16" i="9"/>
  <c r="AA16" i="9"/>
  <c r="AC16" i="9" s="1"/>
  <c r="AB15" i="9"/>
  <c r="AA15" i="9"/>
  <c r="AB42" i="9"/>
  <c r="AA42" i="9"/>
  <c r="AB41" i="9"/>
  <c r="AA41" i="9"/>
  <c r="AB40" i="9"/>
  <c r="AA40" i="9"/>
  <c r="AB39" i="9"/>
  <c r="AA39" i="9"/>
  <c r="AB30" i="9"/>
  <c r="AA30" i="9"/>
  <c r="AC30" i="9" s="1"/>
  <c r="AB29" i="9"/>
  <c r="AA29" i="9"/>
  <c r="AB28" i="9"/>
  <c r="AA28" i="9"/>
  <c r="AB27" i="9"/>
  <c r="AA27" i="9"/>
  <c r="AR43" i="17" l="1"/>
  <c r="AA44" i="17"/>
  <c r="AP44" i="17" s="1"/>
  <c r="AC31" i="17"/>
  <c r="AA32" i="17"/>
  <c r="AC30" i="17"/>
  <c r="AP32" i="17"/>
  <c r="AP16" i="17"/>
  <c r="N39" i="17"/>
  <c r="N41" i="17"/>
  <c r="N42" i="17"/>
  <c r="N31" i="17"/>
  <c r="AR31" i="17" s="1"/>
  <c r="AP19" i="17"/>
  <c r="N16" i="17"/>
  <c r="N19" i="17"/>
  <c r="AR19" i="17" s="1"/>
  <c r="AC43" i="16"/>
  <c r="AR43" i="16" s="1"/>
  <c r="AA44" i="16"/>
  <c r="AC28" i="16"/>
  <c r="AC30" i="16"/>
  <c r="AA32" i="16"/>
  <c r="AA20" i="16"/>
  <c r="AP19" i="16"/>
  <c r="AC15" i="16"/>
  <c r="L20" i="16"/>
  <c r="AP44" i="16"/>
  <c r="AP30" i="16"/>
  <c r="AQ30" i="16"/>
  <c r="AP32" i="16"/>
  <c r="AC31" i="16"/>
  <c r="AP20" i="16"/>
  <c r="AP31" i="16"/>
  <c r="N31" i="16"/>
  <c r="AR31" i="16" s="1"/>
  <c r="N27" i="16"/>
  <c r="AC43" i="15"/>
  <c r="AR43" i="15" s="1"/>
  <c r="AA44" i="15"/>
  <c r="AP44" i="15" s="1"/>
  <c r="AQ41" i="15"/>
  <c r="AQ27" i="15"/>
  <c r="AQ31" i="15"/>
  <c r="AP31" i="15"/>
  <c r="L32" i="15"/>
  <c r="AP32" i="15" s="1"/>
  <c r="AR19" i="15"/>
  <c r="L20" i="15"/>
  <c r="AP20" i="15" s="1"/>
  <c r="AP19" i="15"/>
  <c r="AC43" i="7"/>
  <c r="AC16" i="11"/>
  <c r="AC40" i="8"/>
  <c r="N28" i="10"/>
  <c r="AQ27" i="6"/>
  <c r="AC28" i="9"/>
  <c r="N41" i="14"/>
  <c r="N18" i="12"/>
  <c r="AC41" i="14"/>
  <c r="AQ29" i="14"/>
  <c r="AK31" i="14"/>
  <c r="AC29" i="14"/>
  <c r="U32" i="14"/>
  <c r="Y20" i="14"/>
  <c r="AQ41" i="6"/>
  <c r="AK43" i="6"/>
  <c r="AC15" i="12"/>
  <c r="AC41" i="9"/>
  <c r="AG31" i="9"/>
  <c r="AG43" i="8"/>
  <c r="Y44" i="7"/>
  <c r="AK31" i="7"/>
  <c r="U32" i="7"/>
  <c r="AC30" i="7"/>
  <c r="S32" i="7"/>
  <c r="AQ15" i="7"/>
  <c r="AC15" i="7"/>
  <c r="AP18" i="7"/>
  <c r="AH19" i="7"/>
  <c r="AC18" i="7"/>
  <c r="AC30" i="4"/>
  <c r="AQ15" i="14"/>
  <c r="N17" i="11"/>
  <c r="AQ41" i="11"/>
  <c r="AQ42" i="11"/>
  <c r="N41" i="10"/>
  <c r="N28" i="12"/>
  <c r="AO31" i="9"/>
  <c r="AQ28" i="7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C18" i="14"/>
  <c r="AC17" i="11"/>
  <c r="AR17" i="11" s="1"/>
  <c r="Q20" i="10"/>
  <c r="AO19" i="8"/>
  <c r="AI19" i="17"/>
  <c r="AO19" i="7"/>
  <c r="AO19" i="4"/>
  <c r="AI19" i="14"/>
  <c r="AG19" i="11"/>
  <c r="AH19" i="17"/>
  <c r="AC17" i="7"/>
  <c r="Q20" i="7"/>
  <c r="U20" i="11"/>
  <c r="AJ20" i="11" s="1"/>
  <c r="U20" i="10"/>
  <c r="U32" i="17"/>
  <c r="Q32" i="8"/>
  <c r="AQ29" i="7"/>
  <c r="AJ31" i="17"/>
  <c r="Q32" i="4"/>
  <c r="AF32" i="4" s="1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J44" i="16" s="1"/>
  <c r="AG43" i="14"/>
  <c r="AC39" i="17"/>
  <c r="AR39" i="17" s="1"/>
  <c r="AP40" i="17"/>
  <c r="W44" i="16"/>
  <c r="W44" i="11"/>
  <c r="AL44" i="11" s="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N44" i="8" s="1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N28" i="9"/>
  <c r="H20" i="15"/>
  <c r="F20" i="11"/>
  <c r="AQ15" i="4"/>
  <c r="N16" i="12"/>
  <c r="J20" i="10"/>
  <c r="H20" i="9"/>
  <c r="AL20" i="9" s="1"/>
  <c r="B20" i="10"/>
  <c r="B20" i="6"/>
  <c r="AQ18" i="17"/>
  <c r="AK19" i="4"/>
  <c r="AQ41" i="16"/>
  <c r="AC39" i="16"/>
  <c r="AP29" i="16"/>
  <c r="AC27" i="16"/>
  <c r="AR27" i="16" s="1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R40" i="9" s="1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B44" i="16"/>
  <c r="D32" i="16"/>
  <c r="AQ15" i="16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AN32" i="10" s="1"/>
  <c r="D44" i="6"/>
  <c r="B44" i="6"/>
  <c r="AI43" i="6"/>
  <c r="N40" i="6"/>
  <c r="H44" i="6"/>
  <c r="N41" i="6"/>
  <c r="D32" i="6"/>
  <c r="H20" i="6"/>
  <c r="AL20" i="6" s="1"/>
  <c r="N18" i="6"/>
  <c r="D20" i="6"/>
  <c r="AR40" i="12"/>
  <c r="H32" i="12"/>
  <c r="AP30" i="12"/>
  <c r="F20" i="12"/>
  <c r="D44" i="9"/>
  <c r="B20" i="9"/>
  <c r="F20" i="9"/>
  <c r="H44" i="7"/>
  <c r="AP41" i="7"/>
  <c r="N27" i="7"/>
  <c r="AR27" i="7" s="1"/>
  <c r="AP29" i="7"/>
  <c r="D20" i="7"/>
  <c r="N16" i="7"/>
  <c r="N39" i="4"/>
  <c r="B44" i="4"/>
  <c r="AF44" i="4" s="1"/>
  <c r="N30" i="4"/>
  <c r="B20" i="4"/>
  <c r="U20" i="17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L20" i="15" s="1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P18" i="14"/>
  <c r="AG19" i="14"/>
  <c r="AK19" i="14"/>
  <c r="AO19" i="14"/>
  <c r="S20" i="11"/>
  <c r="AC15" i="10"/>
  <c r="AG19" i="10"/>
  <c r="AO19" i="10"/>
  <c r="AQ16" i="6"/>
  <c r="AC17" i="6"/>
  <c r="AH20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N32" i="12" s="1"/>
  <c r="AR28" i="9"/>
  <c r="AH31" i="7"/>
  <c r="AL31" i="7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N32" i="17" s="1"/>
  <c r="AQ27" i="16"/>
  <c r="AQ28" i="16"/>
  <c r="AC29" i="16"/>
  <c r="AR29" i="16" s="1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Q40" i="6"/>
  <c r="AQ41" i="9"/>
  <c r="W44" i="9"/>
  <c r="AQ39" i="7"/>
  <c r="AQ40" i="7"/>
  <c r="AJ43" i="7"/>
  <c r="AN43" i="7"/>
  <c r="W44" i="7"/>
  <c r="AP41" i="4"/>
  <c r="AC42" i="4"/>
  <c r="AJ43" i="4"/>
  <c r="AC40" i="17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R41" i="6" s="1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R40" i="17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J44" i="7"/>
  <c r="N42" i="15"/>
  <c r="B44" i="15"/>
  <c r="AQ40" i="11"/>
  <c r="N39" i="10"/>
  <c r="N42" i="12"/>
  <c r="AH43" i="9"/>
  <c r="F44" i="12"/>
  <c r="N41" i="4"/>
  <c r="J44" i="4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F44" i="8" s="1"/>
  <c r="AN43" i="8"/>
  <c r="AP39" i="4"/>
  <c r="H44" i="16"/>
  <c r="AL44" i="16" s="1"/>
  <c r="AQ40" i="14"/>
  <c r="F44" i="11"/>
  <c r="N40" i="10"/>
  <c r="AF43" i="10"/>
  <c r="B44" i="12"/>
  <c r="H32" i="7"/>
  <c r="H32" i="4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AR28" i="12"/>
  <c r="B32" i="12"/>
  <c r="N27" i="9"/>
  <c r="N30" i="9"/>
  <c r="AR30" i="9" s="1"/>
  <c r="B32" i="9"/>
  <c r="AF32" i="9" s="1"/>
  <c r="J32" i="9"/>
  <c r="AN32" i="9" s="1"/>
  <c r="B32" i="8"/>
  <c r="F32" i="8"/>
  <c r="AJ32" i="8" s="1"/>
  <c r="J32" i="8"/>
  <c r="AN32" i="8" s="1"/>
  <c r="D32" i="7"/>
  <c r="N28" i="4"/>
  <c r="J32" i="17"/>
  <c r="J32" i="16"/>
  <c r="AN32" i="16" s="1"/>
  <c r="AP28" i="15"/>
  <c r="J32" i="15"/>
  <c r="J32" i="11"/>
  <c r="AN32" i="11" s="1"/>
  <c r="H32" i="6"/>
  <c r="N30" i="7"/>
  <c r="F32" i="7"/>
  <c r="AQ29" i="4"/>
  <c r="D32" i="4"/>
  <c r="N29" i="14"/>
  <c r="D32" i="14"/>
  <c r="AQ30" i="10"/>
  <c r="B32" i="10"/>
  <c r="N27" i="6"/>
  <c r="AR27" i="6" s="1"/>
  <c r="N29" i="6"/>
  <c r="AM31" i="12"/>
  <c r="H32" i="9"/>
  <c r="N29" i="8"/>
  <c r="H32" i="8"/>
  <c r="AN19" i="15"/>
  <c r="F20" i="6"/>
  <c r="N17" i="4"/>
  <c r="D20" i="4"/>
  <c r="AJ19" i="11"/>
  <c r="H20" i="10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N15" i="8"/>
  <c r="B20" i="8"/>
  <c r="J20" i="8"/>
  <c r="AN20" i="8" s="1"/>
  <c r="AN19" i="17"/>
  <c r="F20" i="16"/>
  <c r="N18" i="7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16" i="17"/>
  <c r="D44" i="7"/>
  <c r="AI19" i="4"/>
  <c r="H20" i="4"/>
  <c r="H44" i="4"/>
  <c r="AP39" i="17"/>
  <c r="S20" i="16"/>
  <c r="AP28" i="16"/>
  <c r="N28" i="16"/>
  <c r="AR28" i="16" s="1"/>
  <c r="S20" i="14"/>
  <c r="N17" i="7"/>
  <c r="AR17" i="7" s="1"/>
  <c r="AG43" i="7"/>
  <c r="N15" i="7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C29" i="7"/>
  <c r="N40" i="7"/>
  <c r="N18" i="4"/>
  <c r="AM31" i="17"/>
  <c r="N17" i="16"/>
  <c r="AP42" i="16"/>
  <c r="N42" i="16"/>
  <c r="AL43" i="16"/>
  <c r="N27" i="15"/>
  <c r="AR27" i="15" s="1"/>
  <c r="AC30" i="15"/>
  <c r="AR30" i="15" s="1"/>
  <c r="AO31" i="15"/>
  <c r="N29" i="9"/>
  <c r="J32" i="7"/>
  <c r="AN32" i="7" s="1"/>
  <c r="Q44" i="7"/>
  <c r="N27" i="4"/>
  <c r="AO31" i="17"/>
  <c r="AC16" i="15"/>
  <c r="AR16" i="15" s="1"/>
  <c r="AP17" i="14"/>
  <c r="AP42" i="14"/>
  <c r="N42" i="14"/>
  <c r="AG31" i="11"/>
  <c r="AP15" i="7"/>
  <c r="AQ17" i="7"/>
  <c r="H20" i="7"/>
  <c r="AL20" i="7" s="1"/>
  <c r="N28" i="7"/>
  <c r="AR28" i="7" s="1"/>
  <c r="N42" i="7"/>
  <c r="AR42" i="7" s="1"/>
  <c r="S44" i="7"/>
  <c r="N40" i="4"/>
  <c r="AR40" i="4" s="1"/>
  <c r="N42" i="4"/>
  <c r="AR42" i="4" s="1"/>
  <c r="AK43" i="4"/>
  <c r="AQ16" i="17"/>
  <c r="H20" i="17"/>
  <c r="AL20" i="17" s="1"/>
  <c r="AF32" i="17"/>
  <c r="AC17" i="16"/>
  <c r="AP17" i="16"/>
  <c r="S44" i="16"/>
  <c r="N41" i="15"/>
  <c r="AH19" i="11"/>
  <c r="U32" i="11"/>
  <c r="B20" i="7"/>
  <c r="AQ41" i="4"/>
  <c r="AQ30" i="12"/>
  <c r="AC30" i="12"/>
  <c r="AR30" i="12" s="1"/>
  <c r="J20" i="7"/>
  <c r="AN20" i="7" s="1"/>
  <c r="Q32" i="7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K19" i="10"/>
  <c r="AP30" i="7"/>
  <c r="AC15" i="4"/>
  <c r="AC29" i="4"/>
  <c r="AQ15" i="17"/>
  <c r="AP29" i="17"/>
  <c r="N29" i="17"/>
  <c r="AR29" i="17" s="1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C44" i="17" s="1"/>
  <c r="B20" i="16"/>
  <c r="B32" i="16"/>
  <c r="S32" i="16"/>
  <c r="AH32" i="16" s="1"/>
  <c r="AC39" i="15"/>
  <c r="AP39" i="15"/>
  <c r="B20" i="14"/>
  <c r="AK43" i="11"/>
  <c r="AP41" i="6"/>
  <c r="AQ41" i="12"/>
  <c r="N41" i="12"/>
  <c r="AQ16" i="8"/>
  <c r="N16" i="8"/>
  <c r="F20" i="8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R27" i="12" s="1"/>
  <c r="AO31" i="12"/>
  <c r="AQ16" i="9"/>
  <c r="N16" i="9"/>
  <c r="AR16" i="9" s="1"/>
  <c r="AP39" i="8"/>
  <c r="N39" i="8"/>
  <c r="AR39" i="8" s="1"/>
  <c r="D44" i="17"/>
  <c r="AH44" i="17" s="1"/>
  <c r="D44" i="15"/>
  <c r="AP39" i="10"/>
  <c r="Q44" i="10"/>
  <c r="AQ16" i="12"/>
  <c r="AC16" i="12"/>
  <c r="AP27" i="17"/>
  <c r="AF31" i="17"/>
  <c r="AP41" i="17"/>
  <c r="J20" i="16"/>
  <c r="Q32" i="16"/>
  <c r="AP27" i="15"/>
  <c r="AF31" i="15"/>
  <c r="AP41" i="15"/>
  <c r="J20" i="14"/>
  <c r="Q32" i="14"/>
  <c r="AN43" i="14"/>
  <c r="J44" i="14"/>
  <c r="B44" i="14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AR30" i="16" s="1"/>
  <c r="D32" i="15"/>
  <c r="AH32" i="15" s="1"/>
  <c r="H44" i="15"/>
  <c r="N16" i="14"/>
  <c r="N30" i="14"/>
  <c r="AR30" i="14" s="1"/>
  <c r="D44" i="14"/>
  <c r="AH44" i="14" s="1"/>
  <c r="AP17" i="11"/>
  <c r="AP30" i="11"/>
  <c r="N30" i="11"/>
  <c r="AP15" i="10"/>
  <c r="N15" i="10"/>
  <c r="AP18" i="10"/>
  <c r="AC30" i="10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AN44" i="17" s="1"/>
  <c r="N39" i="16"/>
  <c r="N17" i="15"/>
  <c r="AF19" i="15"/>
  <c r="F32" i="15"/>
  <c r="J44" i="15"/>
  <c r="AN44" i="15" s="1"/>
  <c r="N39" i="14"/>
  <c r="AR39" i="14" s="1"/>
  <c r="F44" i="14"/>
  <c r="AM19" i="10"/>
  <c r="AO31" i="10"/>
  <c r="B44" i="10"/>
  <c r="AP28" i="6"/>
  <c r="N28" i="6"/>
  <c r="AK19" i="12"/>
  <c r="AH19" i="8"/>
  <c r="D20" i="17"/>
  <c r="H32" i="17"/>
  <c r="N18" i="16"/>
  <c r="D20" i="15"/>
  <c r="H32" i="15"/>
  <c r="AL32" i="15" s="1"/>
  <c r="N40" i="15"/>
  <c r="N18" i="14"/>
  <c r="Y20" i="11"/>
  <c r="AN20" i="11" s="1"/>
  <c r="N18" i="10"/>
  <c r="AN19" i="10"/>
  <c r="AJ44" i="10"/>
  <c r="AP40" i="6"/>
  <c r="AG43" i="6"/>
  <c r="AM19" i="12"/>
  <c r="AJ31" i="8"/>
  <c r="AL43" i="8"/>
  <c r="F20" i="17"/>
  <c r="AF43" i="16"/>
  <c r="F20" i="15"/>
  <c r="AJ20" i="15" s="1"/>
  <c r="AP42" i="11"/>
  <c r="N42" i="11"/>
  <c r="U32" i="6"/>
  <c r="AO43" i="9"/>
  <c r="J44" i="9"/>
  <c r="AL31" i="8"/>
  <c r="D44" i="16"/>
  <c r="Q44" i="14"/>
  <c r="AP16" i="11"/>
  <c r="N16" i="11"/>
  <c r="AR16" i="11" s="1"/>
  <c r="AQ18" i="11"/>
  <c r="AP28" i="11"/>
  <c r="U32" i="10"/>
  <c r="N17" i="6"/>
  <c r="F32" i="6"/>
  <c r="AF31" i="16"/>
  <c r="N15" i="14"/>
  <c r="AF31" i="14"/>
  <c r="AC18" i="11"/>
  <c r="AP18" i="11"/>
  <c r="B32" i="11"/>
  <c r="B44" i="11"/>
  <c r="AP29" i="10"/>
  <c r="N29" i="10"/>
  <c r="F44" i="6"/>
  <c r="AQ42" i="9"/>
  <c r="N42" i="9"/>
  <c r="AR42" i="9" s="1"/>
  <c r="AQ30" i="8"/>
  <c r="N30" i="8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H44" i="12" s="1"/>
  <c r="AP40" i="9"/>
  <c r="H44" i="9"/>
  <c r="Q20" i="8"/>
  <c r="AP27" i="10"/>
  <c r="AF31" i="10"/>
  <c r="AP41" i="10"/>
  <c r="J20" i="6"/>
  <c r="N15" i="12"/>
  <c r="AP27" i="12"/>
  <c r="N29" i="12"/>
  <c r="AF31" i="12"/>
  <c r="AP41" i="12"/>
  <c r="AP27" i="9"/>
  <c r="AP30" i="9"/>
  <c r="AP16" i="8"/>
  <c r="N18" i="8"/>
  <c r="AP30" i="8"/>
  <c r="D32" i="10"/>
  <c r="H44" i="10"/>
  <c r="N16" i="6"/>
  <c r="N30" i="6"/>
  <c r="D32" i="12"/>
  <c r="H44" i="12"/>
  <c r="AL44" i="12" s="1"/>
  <c r="AP17" i="9"/>
  <c r="AF31" i="9"/>
  <c r="N27" i="8"/>
  <c r="N41" i="8"/>
  <c r="AF43" i="8"/>
  <c r="Q20" i="11"/>
  <c r="N39" i="11"/>
  <c r="N17" i="10"/>
  <c r="AF19" i="10"/>
  <c r="F32" i="10"/>
  <c r="J44" i="10"/>
  <c r="Q20" i="6"/>
  <c r="N39" i="6"/>
  <c r="AR39" i="6" s="1"/>
  <c r="N17" i="12"/>
  <c r="AF19" i="12"/>
  <c r="F32" i="12"/>
  <c r="AJ32" i="12" s="1"/>
  <c r="J44" i="12"/>
  <c r="D32" i="9"/>
  <c r="AH32" i="9" s="1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H20" i="17" l="1"/>
  <c r="AC20" i="17"/>
  <c r="AR41" i="16"/>
  <c r="AF44" i="16"/>
  <c r="AR42" i="16"/>
  <c r="AC32" i="16"/>
  <c r="AR16" i="16"/>
  <c r="AR40" i="16"/>
  <c r="AR41" i="15"/>
  <c r="AL44" i="15"/>
  <c r="AN32" i="15"/>
  <c r="AF20" i="15"/>
  <c r="AF32" i="15"/>
  <c r="AN20" i="15"/>
  <c r="AR29" i="14"/>
  <c r="AN20" i="14"/>
  <c r="AN44" i="10"/>
  <c r="AR17" i="10"/>
  <c r="AR30" i="6"/>
  <c r="AR29" i="12"/>
  <c r="AH20" i="9"/>
  <c r="AR30" i="7"/>
  <c r="AJ32" i="7"/>
  <c r="AL32" i="7"/>
  <c r="AH20" i="7"/>
  <c r="AR39" i="4"/>
  <c r="AR18" i="11"/>
  <c r="AR30" i="10"/>
  <c r="AR28" i="10"/>
  <c r="AR18" i="6"/>
  <c r="AF20" i="9"/>
  <c r="AN44" i="4"/>
  <c r="AR30" i="4"/>
  <c r="AL32" i="4"/>
  <c r="AR17" i="4"/>
  <c r="AR42" i="14"/>
  <c r="AH32" i="14"/>
  <c r="AC32" i="14"/>
  <c r="AR18" i="14"/>
  <c r="AR16" i="14"/>
  <c r="AJ44" i="11"/>
  <c r="AR29" i="11"/>
  <c r="AH44" i="10"/>
  <c r="AR39" i="10"/>
  <c r="AC44" i="10"/>
  <c r="AF32" i="10"/>
  <c r="AC32" i="10"/>
  <c r="AN20" i="10"/>
  <c r="AL20" i="10"/>
  <c r="AJ20" i="10"/>
  <c r="AR28" i="6"/>
  <c r="AR17" i="12"/>
  <c r="AR15" i="12"/>
  <c r="AH20" i="12"/>
  <c r="AJ44" i="6"/>
  <c r="AL44" i="6"/>
  <c r="AN44" i="9"/>
  <c r="AR42" i="8"/>
  <c r="AR27" i="8"/>
  <c r="AR30" i="8"/>
  <c r="AR29" i="8"/>
  <c r="AF32" i="8"/>
  <c r="AJ20" i="8"/>
  <c r="AN44" i="7"/>
  <c r="AC32" i="7"/>
  <c r="AH32" i="7"/>
  <c r="AR15" i="7"/>
  <c r="AF20" i="4"/>
  <c r="AR40" i="14"/>
  <c r="N32" i="14"/>
  <c r="AR41" i="10"/>
  <c r="AH44" i="6"/>
  <c r="AR16" i="12"/>
  <c r="AL44" i="7"/>
  <c r="AR42" i="11"/>
  <c r="AR29" i="10"/>
  <c r="AF32" i="12"/>
  <c r="AR27" i="9"/>
  <c r="AR41" i="8"/>
  <c r="AR16" i="8"/>
  <c r="AR18" i="8"/>
  <c r="AR41" i="7"/>
  <c r="AR18" i="7"/>
  <c r="AR17" i="14"/>
  <c r="AC32" i="11"/>
  <c r="AR30" i="11"/>
  <c r="AR28" i="11"/>
  <c r="AF20" i="10"/>
  <c r="AH32" i="6"/>
  <c r="AJ20" i="12"/>
  <c r="AN44" i="12"/>
  <c r="AL32" i="9"/>
  <c r="AL32" i="8"/>
  <c r="AR17" i="8"/>
  <c r="AR16" i="7"/>
  <c r="AJ44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32" i="14" l="1"/>
  <c r="AR20" i="9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<sst xmlns="http://schemas.openxmlformats.org/spreadsheetml/2006/main" count="3300" uniqueCount="40">
  <si>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</si>
  <si>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</si>
  <si>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</si>
  <si>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</si>
  <si>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</si>
  <si>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</si>
  <si>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</si>
  <si>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</si>
  <si>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</si>
  <si>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</si>
  <si>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</si>
  <si>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</si>
  <si>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</si>
  <si>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</si>
  <si>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</si>
  <si>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</si>
  <si>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</si>
  <si>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</si>
  <si>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</si>
  <si>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</si>
  <si>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</si>
  <si>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</si>
  <si>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</si>
  <si>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</si>
  <si>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</si>
  <si>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</si>
  <si>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</si>
  <si>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</si>
  <si>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</si>
  <si>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</si>
  <si>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</si>
  <si>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</si>
  <si>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</si>
  <si>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</si>
  <si>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</si>
  <si>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</si>
  <si>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</si>
  <si>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</si>
  <si>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Matriz Hussmanns, estado de Quintana Roo</t>
  </si>
  <si>
    <t>2006 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</si>
</sst>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61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61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30305293665" xfId="46" xr:uid="{34FD8A30-FC2D-4D62-A9D4-8F92E823C8DB}"/>
    <cellStyle name="style1730305293712" xfId="48" xr:uid="{61301B63-2C22-48A3-8C79-E35C754E5420}"/>
    <cellStyle name="style1730305293781" xfId="49" xr:uid="{A3497F6B-AF9B-4ECA-86D2-F283F6C7478B}"/>
    <cellStyle name="style1730305293828" xfId="50" xr:uid="{E71D54C6-D569-432C-B2A9-60F73E86A9D8}"/>
    <cellStyle name="style1730305295216" xfId="47" xr:uid="{69BF95EF-2EE9-43AB-9330-5609568F2416}"/>
    <cellStyle name="style1730305295755" xfId="51" xr:uid="{6C3ACE48-7136-4F06-8979-D4B26164ABF6}"/>
    <cellStyle name="style1764603605723" xfId="52" xr:uid="{0F891B5C-BC03-4D7C-9162-D93A4C13EF59}"/>
    <cellStyle name="style1764603605754" xfId="54" xr:uid="{604BE323-98C1-4641-8D5B-44F820F277EB}"/>
    <cellStyle name="style1764603605816" xfId="55" xr:uid="{E72068A7-920C-484C-A2BB-5A7C48300489}"/>
    <cellStyle name="style1764603605848" xfId="56" xr:uid="{FAC570C9-57AC-434A-B5B8-C2EDF48A92DE}"/>
    <cellStyle name="style1764603605920" xfId="58" xr:uid="{76B5C091-9189-4721-8023-47887BA6A553}"/>
    <cellStyle name="style1764603605950" xfId="59" xr:uid="{89C268A4-27DA-4AAF-9E4D-FD4FCB7FCD50}"/>
    <cellStyle name="style1764603606792" xfId="53" xr:uid="{439051C6-B312-4056-8690-0E5823A53105}"/>
    <cellStyle name="style1764603606814" xfId="60" xr:uid="{F0DE4D5F-E883-46FF-A93B-6DD077668C1F}"/>
    <cellStyle name="style1764603607052" xfId="57" xr:uid="{59DAE3E1-B117-4C16-B83C-8612E9C610C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4652050</v>
      </c>
      <c r="C15" s="2"/>
      <c r="D15" s="2">
        <v>1101660</v>
      </c>
      <c r="E15" s="2"/>
      <c r="F15" s="2">
        <v>3549350</v>
      </c>
      <c r="G15" s="2"/>
      <c r="H15" s="2">
        <v>19964415</v>
      </c>
      <c r="I15" s="2"/>
      <c r="J15" s="2">
        <v>0</v>
      </c>
      <c r="K15" s="2"/>
      <c r="L15" s="1">
        <f t="shared" ref="L15:M18" si="0">B15+D15+F15+H15+J15</f>
        <v>29267475</v>
      </c>
      <c r="M15" s="12">
        <f t="shared" si="0"/>
        <v>0</v>
      </c>
      <c r="N15" s="13">
        <f>L15+M15</f>
        <v>29267475</v>
      </c>
      <c r="P15" s="3" t="s">
        <v>12</v>
      </c>
      <c r="Q15" s="2">
        <v>1094</v>
      </c>
      <c r="R15" s="2">
        <v>0</v>
      </c>
      <c r="S15" s="2">
        <v>342</v>
      </c>
      <c r="T15" s="2">
        <v>0</v>
      </c>
      <c r="U15" s="2">
        <v>708</v>
      </c>
      <c r="V15" s="2">
        <v>0</v>
      </c>
      <c r="W15" s="2">
        <v>3242</v>
      </c>
      <c r="X15" s="2">
        <v>0</v>
      </c>
      <c r="Y15" s="2">
        <v>957</v>
      </c>
      <c r="Z15" s="2">
        <v>0</v>
      </c>
      <c r="AA15" s="1">
        <f t="shared" ref="AA15:AB18" si="1">Q15+S15+U15+W15+Y15</f>
        <v>6343</v>
      </c>
      <c r="AB15" s="12">
        <f t="shared" si="1"/>
        <v>0</v>
      </c>
      <c r="AC15" s="13">
        <f>AA15+AB15</f>
        <v>6343</v>
      </c>
      <c r="AE15" s="3" t="s">
        <v>12</v>
      </c>
      <c r="AF15" s="2">
        <f t="shared" ref="AF15:AR18" si="2">IFERROR(B15/Q15, "N.A.")</f>
        <v>4252.3308957952468</v>
      </c>
      <c r="AG15" s="2" t="str">
        <f t="shared" si="2"/>
        <v>N.A.</v>
      </c>
      <c r="AH15" s="2">
        <f t="shared" si="2"/>
        <v>3221.2280701754385</v>
      </c>
      <c r="AI15" s="2" t="str">
        <f t="shared" si="2"/>
        <v>N.A.</v>
      </c>
      <c r="AJ15" s="2">
        <f t="shared" si="2"/>
        <v>5013.2062146892658</v>
      </c>
      <c r="AK15" s="2" t="str">
        <f t="shared" si="2"/>
        <v>N.A.</v>
      </c>
      <c r="AL15" s="2">
        <f t="shared" si="2"/>
        <v>6158.0552128315858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4614.1376320353147</v>
      </c>
      <c r="AQ15" s="16" t="str">
        <f t="shared" si="2"/>
        <v>N.A.</v>
      </c>
      <c r="AR15" s="13">
        <f t="shared" si="2"/>
        <v>4614.1376320353147</v>
      </c>
    </row>
    <row r="16" spans="1:44" ht="15" customHeight="1" thickBot="1" x14ac:dyDescent="0.3">
      <c r="A16" s="3" t="s">
        <v>13</v>
      </c>
      <c r="B16" s="2">
        <v>1026410</v>
      </c>
      <c r="C16" s="2">
        <v>475880.00000000006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1026410</v>
      </c>
      <c r="M16" s="12">
        <f t="shared" si="0"/>
        <v>475880.00000000006</v>
      </c>
      <c r="N16" s="13">
        <f>L16+M16</f>
        <v>1502290</v>
      </c>
      <c r="P16" s="3" t="s">
        <v>13</v>
      </c>
      <c r="Q16" s="2">
        <v>423</v>
      </c>
      <c r="R16" s="2">
        <v>164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423</v>
      </c>
      <c r="AB16" s="12">
        <f t="shared" si="1"/>
        <v>164</v>
      </c>
      <c r="AC16" s="13">
        <f>AA16+AB16</f>
        <v>587</v>
      </c>
      <c r="AE16" s="3" t="s">
        <v>13</v>
      </c>
      <c r="AF16" s="2">
        <f t="shared" si="2"/>
        <v>2426.5011820330969</v>
      </c>
      <c r="AG16" s="2">
        <f t="shared" si="2"/>
        <v>2901.707317073171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2426.5011820330969</v>
      </c>
      <c r="AQ16" s="16">
        <f t="shared" si="2"/>
        <v>2901.707317073171</v>
      </c>
      <c r="AR16" s="13">
        <f t="shared" si="2"/>
        <v>2559.2674616695058</v>
      </c>
    </row>
    <row r="17" spans="1:44" ht="15" customHeight="1" thickBot="1" x14ac:dyDescent="0.3">
      <c r="A17" s="3" t="s">
        <v>14</v>
      </c>
      <c r="B17" s="2">
        <v>9533240.0000000019</v>
      </c>
      <c r="C17" s="2">
        <v>67137623</v>
      </c>
      <c r="D17" s="2">
        <v>1949515.0000000002</v>
      </c>
      <c r="E17" s="2">
        <v>3478800.0000000005</v>
      </c>
      <c r="F17" s="2"/>
      <c r="G17" s="2">
        <v>6563999.9999999991</v>
      </c>
      <c r="H17" s="2"/>
      <c r="I17" s="2">
        <v>3077600</v>
      </c>
      <c r="J17" s="2">
        <v>0</v>
      </c>
      <c r="K17" s="2"/>
      <c r="L17" s="1">
        <f t="shared" si="0"/>
        <v>11482755.000000002</v>
      </c>
      <c r="M17" s="12">
        <f t="shared" si="0"/>
        <v>80258023</v>
      </c>
      <c r="N17" s="13">
        <f>L17+M17</f>
        <v>91740778</v>
      </c>
      <c r="P17" s="3" t="s">
        <v>14</v>
      </c>
      <c r="Q17" s="2">
        <v>2354</v>
      </c>
      <c r="R17" s="2">
        <v>11376</v>
      </c>
      <c r="S17" s="2">
        <v>708</v>
      </c>
      <c r="T17" s="2">
        <v>389</v>
      </c>
      <c r="U17" s="2">
        <v>0</v>
      </c>
      <c r="V17" s="2">
        <v>675</v>
      </c>
      <c r="W17" s="2">
        <v>0</v>
      </c>
      <c r="X17" s="2">
        <v>509</v>
      </c>
      <c r="Y17" s="2">
        <v>158</v>
      </c>
      <c r="Z17" s="2">
        <v>0</v>
      </c>
      <c r="AA17" s="1">
        <f t="shared" si="1"/>
        <v>3220</v>
      </c>
      <c r="AB17" s="12">
        <f t="shared" si="1"/>
        <v>12949</v>
      </c>
      <c r="AC17" s="13">
        <f>AA17+AB17</f>
        <v>16169</v>
      </c>
      <c r="AE17" s="3" t="s">
        <v>14</v>
      </c>
      <c r="AF17" s="2">
        <f t="shared" si="2"/>
        <v>4049.8045879354299</v>
      </c>
      <c r="AG17" s="2">
        <f t="shared" si="2"/>
        <v>5901.6897855133611</v>
      </c>
      <c r="AH17" s="2">
        <f t="shared" si="2"/>
        <v>2753.5522598870061</v>
      </c>
      <c r="AI17" s="2">
        <f t="shared" si="2"/>
        <v>8942.930591259641</v>
      </c>
      <c r="AJ17" s="2" t="str">
        <f t="shared" si="2"/>
        <v>N.A.</v>
      </c>
      <c r="AK17" s="2">
        <f t="shared" si="2"/>
        <v>9724.4444444444434</v>
      </c>
      <c r="AL17" s="2" t="str">
        <f t="shared" si="2"/>
        <v>N.A.</v>
      </c>
      <c r="AM17" s="2">
        <f t="shared" si="2"/>
        <v>6046.365422396857</v>
      </c>
      <c r="AN17" s="2">
        <f t="shared" si="2"/>
        <v>0</v>
      </c>
      <c r="AO17" s="2" t="str">
        <f t="shared" si="2"/>
        <v>N.A.</v>
      </c>
      <c r="AP17" s="15">
        <f t="shared" si="2"/>
        <v>3566.0729813664602</v>
      </c>
      <c r="AQ17" s="16">
        <f t="shared" si="2"/>
        <v>6198.0093443509149</v>
      </c>
      <c r="AR17" s="13">
        <f t="shared" si="2"/>
        <v>5673.8683901292598</v>
      </c>
    </row>
    <row r="18" spans="1:44" ht="15" customHeight="1" thickBot="1" x14ac:dyDescent="0.3">
      <c r="A18" s="3" t="s">
        <v>15</v>
      </c>
      <c r="B18" s="2">
        <v>0</v>
      </c>
      <c r="C18" s="2"/>
      <c r="D18" s="2"/>
      <c r="E18" s="2"/>
      <c r="F18" s="2"/>
      <c r="G18" s="2">
        <v>1385000</v>
      </c>
      <c r="H18" s="2">
        <v>0</v>
      </c>
      <c r="I18" s="2"/>
      <c r="J18" s="2"/>
      <c r="K18" s="2"/>
      <c r="L18" s="1">
        <f t="shared" si="0"/>
        <v>0</v>
      </c>
      <c r="M18" s="12">
        <f t="shared" si="0"/>
        <v>1385000</v>
      </c>
      <c r="N18" s="13">
        <f>L18+M18</f>
        <v>1385000</v>
      </c>
      <c r="P18" s="3" t="s">
        <v>15</v>
      </c>
      <c r="Q18" s="2">
        <v>79</v>
      </c>
      <c r="R18" s="2">
        <v>0</v>
      </c>
      <c r="S18" s="2">
        <v>0</v>
      </c>
      <c r="T18" s="2">
        <v>0</v>
      </c>
      <c r="U18" s="2">
        <v>0</v>
      </c>
      <c r="V18" s="2">
        <v>246</v>
      </c>
      <c r="W18" s="2">
        <v>86</v>
      </c>
      <c r="X18" s="2">
        <v>0</v>
      </c>
      <c r="Y18" s="2">
        <v>0</v>
      </c>
      <c r="Z18" s="2">
        <v>0</v>
      </c>
      <c r="AA18" s="1">
        <f t="shared" si="1"/>
        <v>165</v>
      </c>
      <c r="AB18" s="12">
        <f t="shared" si="1"/>
        <v>246</v>
      </c>
      <c r="AC18" s="18">
        <f>AA18+AB18</f>
        <v>411</v>
      </c>
      <c r="AE18" s="3" t="s">
        <v>15</v>
      </c>
      <c r="AF18" s="2">
        <f t="shared" si="2"/>
        <v>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5630.0813008130081</v>
      </c>
      <c r="AL18" s="2">
        <f t="shared" si="2"/>
        <v>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0</v>
      </c>
      <c r="AQ18" s="16">
        <f t="shared" si="2"/>
        <v>5630.0813008130081</v>
      </c>
      <c r="AR18" s="13">
        <f t="shared" si="2"/>
        <v>3369.8296836982968</v>
      </c>
    </row>
    <row r="19" spans="1:44" ht="15" customHeight="1" thickBot="1" x14ac:dyDescent="0.3">
      <c r="A19" s="4" t="s">
        <v>16</v>
      </c>
      <c r="B19" s="2">
        <v>15211700</v>
      </c>
      <c r="C19" s="2">
        <v>67613503</v>
      </c>
      <c r="D19" s="2">
        <v>3051175</v>
      </c>
      <c r="E19" s="2">
        <v>3478800.0000000005</v>
      </c>
      <c r="F19" s="2">
        <v>3549350</v>
      </c>
      <c r="G19" s="2">
        <v>7949000</v>
      </c>
      <c r="H19" s="2">
        <v>19964415.000000004</v>
      </c>
      <c r="I19" s="2">
        <v>3077600</v>
      </c>
      <c r="J19" s="2">
        <v>0</v>
      </c>
      <c r="K19" s="2"/>
      <c r="L19" s="1">
        <f t="shared" ref="L19" si="3">B19+D19+F19+H19+J19</f>
        <v>41776640</v>
      </c>
      <c r="M19" s="12">
        <f t="shared" ref="M19" si="4">C19+E19+G19+I19+K19</f>
        <v>82118903</v>
      </c>
      <c r="N19" s="18">
        <f>L19+M19</f>
        <v>123895543</v>
      </c>
      <c r="P19" s="4" t="s">
        <v>16</v>
      </c>
      <c r="Q19" s="2">
        <v>3950</v>
      </c>
      <c r="R19" s="2">
        <v>11540</v>
      </c>
      <c r="S19" s="2">
        <v>1050</v>
      </c>
      <c r="T19" s="2">
        <v>389</v>
      </c>
      <c r="U19" s="2">
        <v>708</v>
      </c>
      <c r="V19" s="2">
        <v>921</v>
      </c>
      <c r="W19" s="2">
        <v>3328</v>
      </c>
      <c r="X19" s="2">
        <v>509</v>
      </c>
      <c r="Y19" s="2">
        <v>1115</v>
      </c>
      <c r="Z19" s="2">
        <v>0</v>
      </c>
      <c r="AA19" s="1">
        <f t="shared" ref="AA19" si="5">Q19+S19+U19+W19+Y19</f>
        <v>10151</v>
      </c>
      <c r="AB19" s="12">
        <f t="shared" ref="AB19" si="6">R19+T19+V19+X19+Z19</f>
        <v>13359</v>
      </c>
      <c r="AC19" s="13">
        <f>AA19+AB19</f>
        <v>23510</v>
      </c>
      <c r="AE19" s="4" t="s">
        <v>16</v>
      </c>
      <c r="AF19" s="2">
        <f t="shared" ref="AF19:AO19" si="7">IFERROR(B19/Q19, "N.A.")</f>
        <v>3851.0632911392404</v>
      </c>
      <c r="AG19" s="2">
        <f t="shared" si="7"/>
        <v>5859.0557192374354</v>
      </c>
      <c r="AH19" s="2">
        <f t="shared" si="7"/>
        <v>2905.8809523809523</v>
      </c>
      <c r="AI19" s="2">
        <f t="shared" si="7"/>
        <v>8942.930591259641</v>
      </c>
      <c r="AJ19" s="2">
        <f t="shared" si="7"/>
        <v>5013.2062146892658</v>
      </c>
      <c r="AK19" s="2">
        <f t="shared" si="7"/>
        <v>8630.8360477741589</v>
      </c>
      <c r="AL19" s="2">
        <f t="shared" si="7"/>
        <v>5998.9227764423085</v>
      </c>
      <c r="AM19" s="2">
        <f t="shared" si="7"/>
        <v>6046.365422396857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4115.5196532361342</v>
      </c>
      <c r="AQ19" s="16">
        <f t="shared" ref="AQ19" si="9">IFERROR(M19/AB19, "N.A.")</f>
        <v>6147.0845871696984</v>
      </c>
      <c r="AR19" s="13">
        <f t="shared" ref="AR19" si="10">IFERROR(N19/AC19, "N.A.")</f>
        <v>5269.9082518077412</v>
      </c>
    </row>
    <row r="20" spans="1:44" ht="15" customHeight="1" thickBot="1" x14ac:dyDescent="0.3">
      <c r="A20" s="5" t="s">
        <v>0</v>
      </c>
      <c r="B20" s="48">
        <f>B19+C19</f>
        <v>82825203</v>
      </c>
      <c r="C20" s="49"/>
      <c r="D20" s="48">
        <f>D19+E19</f>
        <v>6529975</v>
      </c>
      <c r="E20" s="49"/>
      <c r="F20" s="48">
        <f>F19+G19</f>
        <v>11498350</v>
      </c>
      <c r="G20" s="49"/>
      <c r="H20" s="48">
        <f>H19+I19</f>
        <v>23042015.000000004</v>
      </c>
      <c r="I20" s="49"/>
      <c r="J20" s="48">
        <f>J19+K19</f>
        <v>0</v>
      </c>
      <c r="K20" s="49"/>
      <c r="L20" s="48">
        <f>L19+M19</f>
        <v>123895543</v>
      </c>
      <c r="M20" s="50"/>
      <c r="N20" s="19">
        <f>B20+D20+F20+H20+J20</f>
        <v>123895543</v>
      </c>
      <c r="P20" s="5" t="s">
        <v>0</v>
      </c>
      <c r="Q20" s="48">
        <f>Q19+R19</f>
        <v>15490</v>
      </c>
      <c r="R20" s="49"/>
      <c r="S20" s="48">
        <f>S19+T19</f>
        <v>1439</v>
      </c>
      <c r="T20" s="49"/>
      <c r="U20" s="48">
        <f>U19+V19</f>
        <v>1629</v>
      </c>
      <c r="V20" s="49"/>
      <c r="W20" s="48">
        <f>W19+X19</f>
        <v>3837</v>
      </c>
      <c r="X20" s="49"/>
      <c r="Y20" s="48">
        <f>Y19+Z19</f>
        <v>1115</v>
      </c>
      <c r="Z20" s="49"/>
      <c r="AA20" s="48">
        <f>AA19+AB19</f>
        <v>23510</v>
      </c>
      <c r="AB20" s="49"/>
      <c r="AC20" s="20">
        <f>Q20+S20+U20+W20+Y20</f>
        <v>23510</v>
      </c>
      <c r="AE20" s="5" t="s">
        <v>0</v>
      </c>
      <c r="AF20" s="28">
        <f>IFERROR(B20/Q20,"N.A.")</f>
        <v>5347.0111684958038</v>
      </c>
      <c r="AG20" s="29"/>
      <c r="AH20" s="28">
        <f>IFERROR(D20/S20,"N.A.")</f>
        <v>4537.8561501042386</v>
      </c>
      <c r="AI20" s="29"/>
      <c r="AJ20" s="28">
        <f>IFERROR(F20/U20,"N.A.")</f>
        <v>7058.5328422345001</v>
      </c>
      <c r="AK20" s="29"/>
      <c r="AL20" s="28">
        <f>IFERROR(H20/W20,"N.A.")</f>
        <v>6005.2163148292948</v>
      </c>
      <c r="AM20" s="29"/>
      <c r="AN20" s="28">
        <f>IFERROR(J20/Y20,"N.A.")</f>
        <v>0</v>
      </c>
      <c r="AO20" s="29"/>
      <c r="AP20" s="28">
        <f>IFERROR(L20/AA20,"N.A.")</f>
        <v>5269.9082518077412</v>
      </c>
      <c r="AQ20" s="29"/>
      <c r="AR20" s="17">
        <f>IFERROR(N20/AC20, "N.A.")</f>
        <v>5269.9082518077412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3959799.9999999995</v>
      </c>
      <c r="C27" s="2"/>
      <c r="D27" s="2">
        <v>1101660</v>
      </c>
      <c r="E27" s="2"/>
      <c r="F27" s="2">
        <v>2454100</v>
      </c>
      <c r="G27" s="2"/>
      <c r="H27" s="2">
        <v>9346074.9999999981</v>
      </c>
      <c r="I27" s="2"/>
      <c r="J27" s="2">
        <v>0</v>
      </c>
      <c r="K27" s="2"/>
      <c r="L27" s="1">
        <f t="shared" ref="L27:M30" si="11">B27+D27+F27+H27+J27</f>
        <v>16861635</v>
      </c>
      <c r="M27" s="12">
        <f t="shared" si="11"/>
        <v>0</v>
      </c>
      <c r="N27" s="13">
        <f>L27+M27</f>
        <v>16861635</v>
      </c>
      <c r="P27" s="3" t="s">
        <v>12</v>
      </c>
      <c r="Q27" s="2">
        <v>763</v>
      </c>
      <c r="R27" s="2">
        <v>0</v>
      </c>
      <c r="S27" s="2">
        <v>342</v>
      </c>
      <c r="T27" s="2">
        <v>0</v>
      </c>
      <c r="U27" s="2">
        <v>340</v>
      </c>
      <c r="V27" s="2">
        <v>0</v>
      </c>
      <c r="W27" s="2">
        <v>1703</v>
      </c>
      <c r="X27" s="2">
        <v>0</v>
      </c>
      <c r="Y27" s="2">
        <v>366</v>
      </c>
      <c r="Z27" s="2">
        <v>0</v>
      </c>
      <c r="AA27" s="1">
        <f t="shared" ref="AA27:AB30" si="12">Q27+S27+U27+W27+Y27</f>
        <v>3514</v>
      </c>
      <c r="AB27" s="12">
        <f t="shared" si="12"/>
        <v>0</v>
      </c>
      <c r="AC27" s="13">
        <f>AA27+AB27</f>
        <v>3514</v>
      </c>
      <c r="AE27" s="3" t="s">
        <v>12</v>
      </c>
      <c r="AF27" s="2">
        <f t="shared" ref="AF27:AR30" si="13">IFERROR(B27/Q27, "N.A.")</f>
        <v>5189.777195281782</v>
      </c>
      <c r="AG27" s="2" t="str">
        <f t="shared" si="13"/>
        <v>N.A.</v>
      </c>
      <c r="AH27" s="2">
        <f t="shared" si="13"/>
        <v>3221.2280701754385</v>
      </c>
      <c r="AI27" s="2" t="str">
        <f t="shared" si="13"/>
        <v>N.A.</v>
      </c>
      <c r="AJ27" s="2">
        <f t="shared" si="13"/>
        <v>7217.9411764705883</v>
      </c>
      <c r="AK27" s="2" t="str">
        <f t="shared" si="13"/>
        <v>N.A.</v>
      </c>
      <c r="AL27" s="2">
        <f t="shared" si="13"/>
        <v>5488.0064591896644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4798.416334661355</v>
      </c>
      <c r="AQ27" s="16" t="str">
        <f t="shared" si="13"/>
        <v>N.A.</v>
      </c>
      <c r="AR27" s="13">
        <f t="shared" si="13"/>
        <v>4798.416334661355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6249600</v>
      </c>
      <c r="C29" s="2">
        <v>42221059</v>
      </c>
      <c r="D29" s="2">
        <v>822590</v>
      </c>
      <c r="E29" s="2">
        <v>3478800.0000000005</v>
      </c>
      <c r="F29" s="2"/>
      <c r="G29" s="2">
        <v>5654000</v>
      </c>
      <c r="H29" s="2"/>
      <c r="I29" s="2">
        <v>1934600</v>
      </c>
      <c r="J29" s="2"/>
      <c r="K29" s="2"/>
      <c r="L29" s="1">
        <f t="shared" si="11"/>
        <v>7072190</v>
      </c>
      <c r="M29" s="12">
        <f t="shared" si="11"/>
        <v>53288459</v>
      </c>
      <c r="N29" s="13">
        <f>L29+M29</f>
        <v>60360649</v>
      </c>
      <c r="P29" s="3" t="s">
        <v>14</v>
      </c>
      <c r="Q29" s="2">
        <v>1567</v>
      </c>
      <c r="R29" s="2">
        <v>6438</v>
      </c>
      <c r="S29" s="2">
        <v>340</v>
      </c>
      <c r="T29" s="2">
        <v>389</v>
      </c>
      <c r="U29" s="2">
        <v>0</v>
      </c>
      <c r="V29" s="2">
        <v>584</v>
      </c>
      <c r="W29" s="2">
        <v>0</v>
      </c>
      <c r="X29" s="2">
        <v>382</v>
      </c>
      <c r="Y29" s="2">
        <v>0</v>
      </c>
      <c r="Z29" s="2">
        <v>0</v>
      </c>
      <c r="AA29" s="1">
        <f t="shared" si="12"/>
        <v>1907</v>
      </c>
      <c r="AB29" s="12">
        <f t="shared" si="12"/>
        <v>7793</v>
      </c>
      <c r="AC29" s="13">
        <f>AA29+AB29</f>
        <v>9700</v>
      </c>
      <c r="AE29" s="3" t="s">
        <v>14</v>
      </c>
      <c r="AF29" s="2">
        <f t="shared" si="13"/>
        <v>3988.2578174856412</v>
      </c>
      <c r="AG29" s="2">
        <f t="shared" si="13"/>
        <v>6558.1017396707048</v>
      </c>
      <c r="AH29" s="2">
        <f t="shared" si="13"/>
        <v>2419.3823529411766</v>
      </c>
      <c r="AI29" s="2">
        <f t="shared" si="13"/>
        <v>8942.930591259641</v>
      </c>
      <c r="AJ29" s="2" t="str">
        <f t="shared" si="13"/>
        <v>N.A.</v>
      </c>
      <c r="AK29" s="2">
        <f t="shared" si="13"/>
        <v>9681.5068493150684</v>
      </c>
      <c r="AL29" s="2" t="str">
        <f t="shared" si="13"/>
        <v>N.A.</v>
      </c>
      <c r="AM29" s="2">
        <f t="shared" si="13"/>
        <v>5064.3979057591623</v>
      </c>
      <c r="AN29" s="2" t="str">
        <f t="shared" si="13"/>
        <v>N.A.</v>
      </c>
      <c r="AO29" s="2" t="str">
        <f t="shared" si="13"/>
        <v>N.A.</v>
      </c>
      <c r="AP29" s="15">
        <f t="shared" si="13"/>
        <v>3708.5422128998425</v>
      </c>
      <c r="AQ29" s="16">
        <f t="shared" si="13"/>
        <v>6837.990375978442</v>
      </c>
      <c r="AR29" s="13">
        <f t="shared" si="13"/>
        <v>6222.7473195876291</v>
      </c>
    </row>
    <row r="30" spans="1:44" ht="15" customHeight="1" thickBot="1" x14ac:dyDescent="0.3">
      <c r="A30" s="3" t="s">
        <v>15</v>
      </c>
      <c r="B30" s="2">
        <v>0</v>
      </c>
      <c r="C30" s="2"/>
      <c r="D30" s="2"/>
      <c r="E30" s="2"/>
      <c r="F30" s="2"/>
      <c r="G30" s="2">
        <v>1385000</v>
      </c>
      <c r="H30" s="2">
        <v>0</v>
      </c>
      <c r="I30" s="2"/>
      <c r="J30" s="2"/>
      <c r="K30" s="2"/>
      <c r="L30" s="1">
        <f t="shared" si="11"/>
        <v>0</v>
      </c>
      <c r="M30" s="12">
        <f t="shared" si="11"/>
        <v>1385000</v>
      </c>
      <c r="N30" s="13">
        <f>L30+M30</f>
        <v>1385000</v>
      </c>
      <c r="P30" s="3" t="s">
        <v>15</v>
      </c>
      <c r="Q30" s="2">
        <v>79</v>
      </c>
      <c r="R30" s="2">
        <v>0</v>
      </c>
      <c r="S30" s="2">
        <v>0</v>
      </c>
      <c r="T30" s="2">
        <v>0</v>
      </c>
      <c r="U30" s="2">
        <v>0</v>
      </c>
      <c r="V30" s="2">
        <v>246</v>
      </c>
      <c r="W30" s="2">
        <v>86</v>
      </c>
      <c r="X30" s="2">
        <v>0</v>
      </c>
      <c r="Y30" s="2">
        <v>0</v>
      </c>
      <c r="Z30" s="2">
        <v>0</v>
      </c>
      <c r="AA30" s="1">
        <f t="shared" si="12"/>
        <v>165</v>
      </c>
      <c r="AB30" s="12">
        <f t="shared" si="12"/>
        <v>246</v>
      </c>
      <c r="AC30" s="18">
        <f>AA30+AB30</f>
        <v>411</v>
      </c>
      <c r="AE30" s="3" t="s">
        <v>15</v>
      </c>
      <c r="AF30" s="2">
        <f t="shared" si="13"/>
        <v>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5630.0813008130081</v>
      </c>
      <c r="AL30" s="2">
        <f t="shared" si="13"/>
        <v>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0</v>
      </c>
      <c r="AQ30" s="16">
        <f t="shared" si="13"/>
        <v>5630.0813008130081</v>
      </c>
      <c r="AR30" s="13">
        <f t="shared" si="13"/>
        <v>3369.8296836982968</v>
      </c>
    </row>
    <row r="31" spans="1:44" ht="15" customHeight="1" thickBot="1" x14ac:dyDescent="0.3">
      <c r="A31" s="4" t="s">
        <v>16</v>
      </c>
      <c r="B31" s="2">
        <v>10209400.000000002</v>
      </c>
      <c r="C31" s="2">
        <v>42221059</v>
      </c>
      <c r="D31" s="2">
        <v>1924250</v>
      </c>
      <c r="E31" s="2">
        <v>3478800.0000000005</v>
      </c>
      <c r="F31" s="2">
        <v>2454100</v>
      </c>
      <c r="G31" s="2">
        <v>7039000</v>
      </c>
      <c r="H31" s="2">
        <v>9346074.9999999981</v>
      </c>
      <c r="I31" s="2">
        <v>1934600</v>
      </c>
      <c r="J31" s="2">
        <v>0</v>
      </c>
      <c r="K31" s="2"/>
      <c r="L31" s="1">
        <f t="shared" ref="L31" si="14">B31+D31+F31+H31+J31</f>
        <v>23933825</v>
      </c>
      <c r="M31" s="12">
        <f t="shared" ref="M31" si="15">C31+E31+G31+I31+K31</f>
        <v>54673459</v>
      </c>
      <c r="N31" s="18">
        <f>L31+M31</f>
        <v>78607284</v>
      </c>
      <c r="P31" s="4" t="s">
        <v>16</v>
      </c>
      <c r="Q31" s="2">
        <v>2409</v>
      </c>
      <c r="R31" s="2">
        <v>6438</v>
      </c>
      <c r="S31" s="2">
        <v>682</v>
      </c>
      <c r="T31" s="2">
        <v>389</v>
      </c>
      <c r="U31" s="2">
        <v>340</v>
      </c>
      <c r="V31" s="2">
        <v>830</v>
      </c>
      <c r="W31" s="2">
        <v>1789</v>
      </c>
      <c r="X31" s="2">
        <v>382</v>
      </c>
      <c r="Y31" s="2">
        <v>366</v>
      </c>
      <c r="Z31" s="2">
        <v>0</v>
      </c>
      <c r="AA31" s="1">
        <f t="shared" ref="AA31" si="16">Q31+S31+U31+W31+Y31</f>
        <v>5586</v>
      </c>
      <c r="AB31" s="12">
        <f t="shared" ref="AB31" si="17">R31+T31+V31+X31+Z31</f>
        <v>8039</v>
      </c>
      <c r="AC31" s="13">
        <f>AA31+AB31</f>
        <v>13625</v>
      </c>
      <c r="AE31" s="4" t="s">
        <v>16</v>
      </c>
      <c r="AF31" s="2">
        <f t="shared" ref="AF31:AO31" si="18">IFERROR(B31/Q31, "N.A.")</f>
        <v>4238.0240763802412</v>
      </c>
      <c r="AG31" s="2">
        <f t="shared" si="18"/>
        <v>6558.1017396707048</v>
      </c>
      <c r="AH31" s="2">
        <f t="shared" si="18"/>
        <v>2821.4809384164223</v>
      </c>
      <c r="AI31" s="2">
        <f t="shared" si="18"/>
        <v>8942.930591259641</v>
      </c>
      <c r="AJ31" s="2">
        <f t="shared" si="18"/>
        <v>7217.9411764705883</v>
      </c>
      <c r="AK31" s="2">
        <f t="shared" si="18"/>
        <v>8480.7228915662654</v>
      </c>
      <c r="AL31" s="2">
        <f t="shared" si="18"/>
        <v>5224.1894913359411</v>
      </c>
      <c r="AM31" s="2">
        <f t="shared" si="18"/>
        <v>5064.3979057591623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4284.6088435374149</v>
      </c>
      <c r="AQ31" s="16">
        <f t="shared" ref="AQ31" si="20">IFERROR(M31/AB31, "N.A.")</f>
        <v>6801.027366587884</v>
      </c>
      <c r="AR31" s="13">
        <f t="shared" ref="AR31" si="21">IFERROR(N31/AC31, "N.A.")</f>
        <v>5769.3419449541288</v>
      </c>
    </row>
    <row r="32" spans="1:44" ht="15" customHeight="1" thickBot="1" x14ac:dyDescent="0.3">
      <c r="A32" s="5" t="s">
        <v>0</v>
      </c>
      <c r="B32" s="48">
        <f>B31+C31</f>
        <v>52430459</v>
      </c>
      <c r="C32" s="49"/>
      <c r="D32" s="48">
        <f>D31+E31</f>
        <v>5403050</v>
      </c>
      <c r="E32" s="49"/>
      <c r="F32" s="48">
        <f>F31+G31</f>
        <v>9493100</v>
      </c>
      <c r="G32" s="49"/>
      <c r="H32" s="48">
        <f>H31+I31</f>
        <v>11280674.999999998</v>
      </c>
      <c r="I32" s="49"/>
      <c r="J32" s="48">
        <f>J31+K31</f>
        <v>0</v>
      </c>
      <c r="K32" s="49"/>
      <c r="L32" s="48">
        <f>L31+M31</f>
        <v>78607284</v>
      </c>
      <c r="M32" s="50"/>
      <c r="N32" s="19">
        <f>B32+D32+F32+H32+J32</f>
        <v>78607284</v>
      </c>
      <c r="P32" s="5" t="s">
        <v>0</v>
      </c>
      <c r="Q32" s="48">
        <f>Q31+R31</f>
        <v>8847</v>
      </c>
      <c r="R32" s="49"/>
      <c r="S32" s="48">
        <f>S31+T31</f>
        <v>1071</v>
      </c>
      <c r="T32" s="49"/>
      <c r="U32" s="48">
        <f>U31+V31</f>
        <v>1170</v>
      </c>
      <c r="V32" s="49"/>
      <c r="W32" s="48">
        <f>W31+X31</f>
        <v>2171</v>
      </c>
      <c r="X32" s="49"/>
      <c r="Y32" s="48">
        <f>Y31+Z31</f>
        <v>366</v>
      </c>
      <c r="Z32" s="49"/>
      <c r="AA32" s="48">
        <f>AA31+AB31</f>
        <v>13625</v>
      </c>
      <c r="AB32" s="49"/>
      <c r="AC32" s="20">
        <f>Q32+S32+U32+W32+Y32</f>
        <v>13625</v>
      </c>
      <c r="AE32" s="5" t="s">
        <v>0</v>
      </c>
      <c r="AF32" s="28">
        <f>IFERROR(B32/Q32,"N.A.")</f>
        <v>5926.3545834746237</v>
      </c>
      <c r="AG32" s="29"/>
      <c r="AH32" s="28">
        <f>IFERROR(D32/S32,"N.A.")</f>
        <v>5044.8646125116711</v>
      </c>
      <c r="AI32" s="29"/>
      <c r="AJ32" s="28">
        <f>IFERROR(F32/U32,"N.A.")</f>
        <v>8113.7606837606836</v>
      </c>
      <c r="AK32" s="29"/>
      <c r="AL32" s="28">
        <f>IFERROR(H32/W32,"N.A.")</f>
        <v>5196.0732381391053</v>
      </c>
      <c r="AM32" s="29"/>
      <c r="AN32" s="28">
        <f>IFERROR(J32/Y32,"N.A.")</f>
        <v>0</v>
      </c>
      <c r="AO32" s="29"/>
      <c r="AP32" s="28">
        <f>IFERROR(L32/AA32,"N.A.")</f>
        <v>5769.3419449541288</v>
      </c>
      <c r="AQ32" s="29"/>
      <c r="AR32" s="17">
        <f>IFERROR(N32/AC32, "N.A.")</f>
        <v>5769.3419449541288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692250</v>
      </c>
      <c r="C39" s="2"/>
      <c r="D39" s="2"/>
      <c r="E39" s="2"/>
      <c r="F39" s="2">
        <v>1095249.9999999998</v>
      </c>
      <c r="G39" s="2"/>
      <c r="H39" s="2">
        <v>10618340</v>
      </c>
      <c r="I39" s="2"/>
      <c r="J39" s="2">
        <v>0</v>
      </c>
      <c r="K39" s="2"/>
      <c r="L39" s="1">
        <f t="shared" ref="L39:M42" si="22">B39+D39+F39+H39+J39</f>
        <v>12405840</v>
      </c>
      <c r="M39" s="12">
        <f t="shared" si="22"/>
        <v>0</v>
      </c>
      <c r="N39" s="13">
        <f>L39+M39</f>
        <v>12405840</v>
      </c>
      <c r="P39" s="3" t="s">
        <v>12</v>
      </c>
      <c r="Q39" s="2">
        <v>331</v>
      </c>
      <c r="R39" s="2">
        <v>0</v>
      </c>
      <c r="S39" s="2">
        <v>0</v>
      </c>
      <c r="T39" s="2">
        <v>0</v>
      </c>
      <c r="U39" s="2">
        <v>368</v>
      </c>
      <c r="V39" s="2">
        <v>0</v>
      </c>
      <c r="W39" s="2">
        <v>1539</v>
      </c>
      <c r="X39" s="2">
        <v>0</v>
      </c>
      <c r="Y39" s="2">
        <v>591</v>
      </c>
      <c r="Z39" s="2">
        <v>0</v>
      </c>
      <c r="AA39" s="1">
        <f t="shared" ref="AA39:AB42" si="23">Q39+S39+U39+W39+Y39</f>
        <v>2829</v>
      </c>
      <c r="AB39" s="12">
        <f t="shared" si="23"/>
        <v>0</v>
      </c>
      <c r="AC39" s="13">
        <f>AA39+AB39</f>
        <v>2829</v>
      </c>
      <c r="AE39" s="3" t="s">
        <v>12</v>
      </c>
      <c r="AF39" s="2">
        <f t="shared" ref="AF39:AR42" si="24">IFERROR(B39/Q39, "N.A.")</f>
        <v>2091.3897280966767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2976.222826086956</v>
      </c>
      <c r="AK39" s="2" t="str">
        <f t="shared" si="24"/>
        <v>N.A.</v>
      </c>
      <c r="AL39" s="2">
        <f t="shared" si="24"/>
        <v>6899.5061728395058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4385.2386002120893</v>
      </c>
      <c r="AQ39" s="16" t="str">
        <f t="shared" si="24"/>
        <v>N.A.</v>
      </c>
      <c r="AR39" s="13">
        <f t="shared" si="24"/>
        <v>4385.2386002120893</v>
      </c>
    </row>
    <row r="40" spans="1:44" ht="15" customHeight="1" thickBot="1" x14ac:dyDescent="0.3">
      <c r="A40" s="3" t="s">
        <v>13</v>
      </c>
      <c r="B40" s="2">
        <v>1026410</v>
      </c>
      <c r="C40" s="2">
        <v>475880.00000000006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1026410</v>
      </c>
      <c r="M40" s="12">
        <f t="shared" si="22"/>
        <v>475880.00000000006</v>
      </c>
      <c r="N40" s="13">
        <f>L40+M40</f>
        <v>1502290</v>
      </c>
      <c r="P40" s="3" t="s">
        <v>13</v>
      </c>
      <c r="Q40" s="2">
        <v>423</v>
      </c>
      <c r="R40" s="2">
        <v>164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423</v>
      </c>
      <c r="AB40" s="12">
        <f t="shared" si="23"/>
        <v>164</v>
      </c>
      <c r="AC40" s="13">
        <f>AA40+AB40</f>
        <v>587</v>
      </c>
      <c r="AE40" s="3" t="s">
        <v>13</v>
      </c>
      <c r="AF40" s="2">
        <f t="shared" si="24"/>
        <v>2426.5011820330969</v>
      </c>
      <c r="AG40" s="2">
        <f t="shared" si="24"/>
        <v>2901.707317073171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2426.5011820330969</v>
      </c>
      <c r="AQ40" s="16">
        <f t="shared" si="24"/>
        <v>2901.707317073171</v>
      </c>
      <c r="AR40" s="13">
        <f t="shared" si="24"/>
        <v>2559.2674616695058</v>
      </c>
    </row>
    <row r="41" spans="1:44" ht="15" customHeight="1" thickBot="1" x14ac:dyDescent="0.3">
      <c r="A41" s="3" t="s">
        <v>14</v>
      </c>
      <c r="B41" s="2">
        <v>3283640</v>
      </c>
      <c r="C41" s="2">
        <v>24916564</v>
      </c>
      <c r="D41" s="2">
        <v>1126925</v>
      </c>
      <c r="E41" s="2"/>
      <c r="F41" s="2"/>
      <c r="G41" s="2">
        <v>910000</v>
      </c>
      <c r="H41" s="2"/>
      <c r="I41" s="2">
        <v>1143000</v>
      </c>
      <c r="J41" s="2">
        <v>0</v>
      </c>
      <c r="K41" s="2"/>
      <c r="L41" s="1">
        <f t="shared" si="22"/>
        <v>4410565</v>
      </c>
      <c r="M41" s="12">
        <f t="shared" si="22"/>
        <v>26969564</v>
      </c>
      <c r="N41" s="13">
        <f>L41+M41</f>
        <v>31380129</v>
      </c>
      <c r="P41" s="3" t="s">
        <v>14</v>
      </c>
      <c r="Q41" s="2">
        <v>787</v>
      </c>
      <c r="R41" s="2">
        <v>4938</v>
      </c>
      <c r="S41" s="2">
        <v>368</v>
      </c>
      <c r="T41" s="2">
        <v>0</v>
      </c>
      <c r="U41" s="2">
        <v>0</v>
      </c>
      <c r="V41" s="2">
        <v>91</v>
      </c>
      <c r="W41" s="2">
        <v>0</v>
      </c>
      <c r="X41" s="2">
        <v>127</v>
      </c>
      <c r="Y41" s="2">
        <v>158</v>
      </c>
      <c r="Z41" s="2">
        <v>0</v>
      </c>
      <c r="AA41" s="1">
        <f t="shared" si="23"/>
        <v>1313</v>
      </c>
      <c r="AB41" s="12">
        <f t="shared" si="23"/>
        <v>5156</v>
      </c>
      <c r="AC41" s="13">
        <f>AA41+AB41</f>
        <v>6469</v>
      </c>
      <c r="AE41" s="3" t="s">
        <v>14</v>
      </c>
      <c r="AF41" s="2">
        <f t="shared" si="24"/>
        <v>4172.3506988564168</v>
      </c>
      <c r="AG41" s="2">
        <f t="shared" si="24"/>
        <v>5045.8817334953419</v>
      </c>
      <c r="AH41" s="2">
        <f t="shared" si="24"/>
        <v>3062.296195652174</v>
      </c>
      <c r="AI41" s="2" t="str">
        <f t="shared" si="24"/>
        <v>N.A.</v>
      </c>
      <c r="AJ41" s="2" t="str">
        <f t="shared" si="24"/>
        <v>N.A.</v>
      </c>
      <c r="AK41" s="2">
        <f t="shared" si="24"/>
        <v>10000</v>
      </c>
      <c r="AL41" s="2" t="str">
        <f t="shared" si="24"/>
        <v>N.A.</v>
      </c>
      <c r="AM41" s="2">
        <f t="shared" si="24"/>
        <v>9000</v>
      </c>
      <c r="AN41" s="2">
        <f t="shared" si="24"/>
        <v>0</v>
      </c>
      <c r="AO41" s="2" t="str">
        <f t="shared" si="24"/>
        <v>N.A.</v>
      </c>
      <c r="AP41" s="15">
        <f t="shared" si="24"/>
        <v>3359.1507996953542</v>
      </c>
      <c r="AQ41" s="16">
        <f t="shared" si="24"/>
        <v>5230.714507370054</v>
      </c>
      <c r="AR41" s="13">
        <f t="shared" si="24"/>
        <v>4850.8469624362342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5002300</v>
      </c>
      <c r="C43" s="2">
        <v>25392444</v>
      </c>
      <c r="D43" s="2">
        <v>1126925</v>
      </c>
      <c r="E43" s="2"/>
      <c r="F43" s="2">
        <v>1095249.9999999998</v>
      </c>
      <c r="G43" s="2">
        <v>910000</v>
      </c>
      <c r="H43" s="2">
        <v>10618340</v>
      </c>
      <c r="I43" s="2">
        <v>1143000</v>
      </c>
      <c r="J43" s="2">
        <v>0</v>
      </c>
      <c r="K43" s="2"/>
      <c r="L43" s="1">
        <f t="shared" ref="L43" si="25">B43+D43+F43+H43+J43</f>
        <v>17842815</v>
      </c>
      <c r="M43" s="12">
        <f t="shared" ref="M43" si="26">C43+E43+G43+I43+K43</f>
        <v>27445444</v>
      </c>
      <c r="N43" s="18">
        <f>L43+M43</f>
        <v>45288259</v>
      </c>
      <c r="P43" s="4" t="s">
        <v>16</v>
      </c>
      <c r="Q43" s="2">
        <v>1541</v>
      </c>
      <c r="R43" s="2">
        <v>5102</v>
      </c>
      <c r="S43" s="2">
        <v>368</v>
      </c>
      <c r="T43" s="2">
        <v>0</v>
      </c>
      <c r="U43" s="2">
        <v>368</v>
      </c>
      <c r="V43" s="2">
        <v>91</v>
      </c>
      <c r="W43" s="2">
        <v>1539</v>
      </c>
      <c r="X43" s="2">
        <v>127</v>
      </c>
      <c r="Y43" s="2">
        <v>749</v>
      </c>
      <c r="Z43" s="2">
        <v>0</v>
      </c>
      <c r="AA43" s="1">
        <f t="shared" ref="AA43" si="27">Q43+S43+U43+W43+Y43</f>
        <v>4565</v>
      </c>
      <c r="AB43" s="12">
        <f t="shared" ref="AB43" si="28">R43+T43+V43+X43+Z43</f>
        <v>5320</v>
      </c>
      <c r="AC43" s="18">
        <f>AA43+AB43</f>
        <v>9885</v>
      </c>
      <c r="AE43" s="4" t="s">
        <v>16</v>
      </c>
      <c r="AF43" s="2">
        <f t="shared" ref="AF43:AO43" si="29">IFERROR(B43/Q43, "N.A.")</f>
        <v>3246.1388708630761</v>
      </c>
      <c r="AG43" s="2">
        <f t="shared" si="29"/>
        <v>4976.9588396707177</v>
      </c>
      <c r="AH43" s="2">
        <f t="shared" si="29"/>
        <v>3062.296195652174</v>
      </c>
      <c r="AI43" s="2" t="str">
        <f t="shared" si="29"/>
        <v>N.A.</v>
      </c>
      <c r="AJ43" s="2">
        <f t="shared" si="29"/>
        <v>2976.222826086956</v>
      </c>
      <c r="AK43" s="2">
        <f t="shared" si="29"/>
        <v>10000</v>
      </c>
      <c r="AL43" s="2">
        <f t="shared" si="29"/>
        <v>6899.5061728395058</v>
      </c>
      <c r="AM43" s="2">
        <f t="shared" si="29"/>
        <v>9000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3908.6122672508213</v>
      </c>
      <c r="AQ43" s="16">
        <f t="shared" ref="AQ43" si="31">IFERROR(M43/AB43, "N.A.")</f>
        <v>5158.9180451127822</v>
      </c>
      <c r="AR43" s="13">
        <f t="shared" ref="AR43" si="32">IFERROR(N43/AC43, "N.A.")</f>
        <v>4581.51330298432</v>
      </c>
    </row>
    <row r="44" spans="1:44" ht="15" customHeight="1" thickBot="1" x14ac:dyDescent="0.3">
      <c r="A44" s="5" t="s">
        <v>0</v>
      </c>
      <c r="B44" s="48">
        <f>B43+C43</f>
        <v>30394744</v>
      </c>
      <c r="C44" s="49"/>
      <c r="D44" s="48">
        <f>D43+E43</f>
        <v>1126925</v>
      </c>
      <c r="E44" s="49"/>
      <c r="F44" s="48">
        <f>F43+G43</f>
        <v>2005249.9999999998</v>
      </c>
      <c r="G44" s="49"/>
      <c r="H44" s="48">
        <f>H43+I43</f>
        <v>11761340</v>
      </c>
      <c r="I44" s="49"/>
      <c r="J44" s="48">
        <f>J43+K43</f>
        <v>0</v>
      </c>
      <c r="K44" s="49"/>
      <c r="L44" s="48">
        <f>L43+M43</f>
        <v>45288259</v>
      </c>
      <c r="M44" s="50"/>
      <c r="N44" s="19">
        <f>B44+D44+F44+H44+J44</f>
        <v>45288259</v>
      </c>
      <c r="P44" s="5" t="s">
        <v>0</v>
      </c>
      <c r="Q44" s="48">
        <f>Q43+R43</f>
        <v>6643</v>
      </c>
      <c r="R44" s="49"/>
      <c r="S44" s="48">
        <f>S43+T43</f>
        <v>368</v>
      </c>
      <c r="T44" s="49"/>
      <c r="U44" s="48">
        <f>U43+V43</f>
        <v>459</v>
      </c>
      <c r="V44" s="49"/>
      <c r="W44" s="48">
        <f>W43+X43</f>
        <v>1666</v>
      </c>
      <c r="X44" s="49"/>
      <c r="Y44" s="48">
        <f>Y43+Z43</f>
        <v>749</v>
      </c>
      <c r="Z44" s="49"/>
      <c r="AA44" s="48">
        <f>AA43+AB43</f>
        <v>9885</v>
      </c>
      <c r="AB44" s="50"/>
      <c r="AC44" s="19">
        <f>Q44+S44+U44+W44+Y44</f>
        <v>9885</v>
      </c>
      <c r="AE44" s="5" t="s">
        <v>0</v>
      </c>
      <c r="AF44" s="28">
        <f>IFERROR(B44/Q44,"N.A.")</f>
        <v>4575.4544633448741</v>
      </c>
      <c r="AG44" s="29"/>
      <c r="AH44" s="28">
        <f>IFERROR(D44/S44,"N.A.")</f>
        <v>3062.296195652174</v>
      </c>
      <c r="AI44" s="29"/>
      <c r="AJ44" s="28">
        <f>IFERROR(F44/U44,"N.A.")</f>
        <v>4368.7363834422649</v>
      </c>
      <c r="AK44" s="29"/>
      <c r="AL44" s="28">
        <f>IFERROR(H44/W44,"N.A.")</f>
        <v>7059.6278511404562</v>
      </c>
      <c r="AM44" s="29"/>
      <c r="AN44" s="28">
        <f>IFERROR(J44/Y44,"N.A.")</f>
        <v>0</v>
      </c>
      <c r="AO44" s="29"/>
      <c r="AP44" s="28">
        <f>IFERROR(L44/AA44,"N.A.")</f>
        <v>4581.51330298432</v>
      </c>
      <c r="AQ44" s="29"/>
      <c r="AR44" s="17">
        <f>IFERROR(N44/AC44, "N.A.")</f>
        <v>4581.51330298432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2">
        <f t="shared" ref="AB15:AB18" si="2">R15+T15+V15+X15+Z15</f>
        <v>0</v>
      </c>
      <c r="AC15" s="13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3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2"/>
        <v>0</v>
      </c>
      <c r="AC16" s="13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3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2"/>
        <v>0</v>
      </c>
      <c r="AC17" s="13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3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2"/>
        <v>0</v>
      </c>
      <c r="AC18" s="18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3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2">
        <f t="shared" ref="M19" si="5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2">
        <f t="shared" ref="AB19" si="7">R19+T19+V19+X19+Z19</f>
        <v>0</v>
      </c>
      <c r="AC19" s="13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 t="str">
        <f t="shared" ref="AP19" si="9">IFERROR(L19/AA19, "N.A.")</f>
        <v>N.A.</v>
      </c>
      <c r="AQ19" s="16" t="str">
        <f t="shared" ref="AQ19" si="10">IFERROR(M19/AB19, "N.A.")</f>
        <v>N.A.</v>
      </c>
      <c r="AR19" s="13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2">
        <f t="shared" si="12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2">
        <f t="shared" si="13"/>
        <v>0</v>
      </c>
      <c r="AC27" s="13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3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2">
        <f t="shared" si="12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2">
        <f t="shared" si="13"/>
        <v>0</v>
      </c>
      <c r="AC28" s="13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3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2">
        <f t="shared" si="12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2">
        <f t="shared" si="13"/>
        <v>0</v>
      </c>
      <c r="AC29" s="13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 t="str">
        <f t="shared" si="14"/>
        <v>N.A.</v>
      </c>
      <c r="AQ29" s="16" t="str">
        <f t="shared" si="14"/>
        <v>N.A.</v>
      </c>
      <c r="AR29" s="13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2">
        <f t="shared" si="12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2">
        <f t="shared" si="13"/>
        <v>0</v>
      </c>
      <c r="AC30" s="18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3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2">
        <f t="shared" ref="M31" si="16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2">
        <f t="shared" ref="AB31" si="18">R31+T31+V31+X31+Z31</f>
        <v>0</v>
      </c>
      <c r="AC31" s="13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 t="str">
        <f t="shared" ref="AP31" si="20">IFERROR(L31/AA31, "N.A.")</f>
        <v>N.A.</v>
      </c>
      <c r="AQ31" s="16" t="str">
        <f t="shared" ref="AQ31" si="21">IFERROR(M31/AB31, "N.A.")</f>
        <v>N.A.</v>
      </c>
      <c r="AR31" s="13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2">
        <f t="shared" si="23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2">
        <f t="shared" si="24"/>
        <v>0</v>
      </c>
      <c r="AC39" s="13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3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2">
        <f t="shared" si="23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2">
        <f t="shared" si="24"/>
        <v>0</v>
      </c>
      <c r="AC40" s="13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3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2">
        <f t="shared" si="23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2">
        <f t="shared" si="24"/>
        <v>0</v>
      </c>
      <c r="AC41" s="13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 t="str">
        <f t="shared" si="25"/>
        <v>N.A.</v>
      </c>
      <c r="AR41" s="13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2">
        <f t="shared" si="23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2">
        <f t="shared" si="24"/>
        <v>0</v>
      </c>
      <c r="AC42" s="13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3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2">
        <f t="shared" ref="M43" si="27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2">
        <f t="shared" ref="AB43" si="29">R43+T43+V43+X43+Z43</f>
        <v>0</v>
      </c>
      <c r="AC43" s="18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 t="str">
        <f t="shared" ref="AQ43" si="32">IFERROR(M43/AB43, "N.A.")</f>
        <v>N.A.</v>
      </c>
      <c r="AR43" s="13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140160658.00000003</v>
      </c>
      <c r="C15" s="2"/>
      <c r="D15" s="2">
        <v>54091603.000000015</v>
      </c>
      <c r="E15" s="2"/>
      <c r="F15" s="2">
        <v>87799255.000000015</v>
      </c>
      <c r="G15" s="2"/>
      <c r="H15" s="2">
        <v>226086850.00000006</v>
      </c>
      <c r="I15" s="2"/>
      <c r="J15" s="2">
        <v>0</v>
      </c>
      <c r="K15" s="2"/>
      <c r="L15" s="1">
        <f t="shared" ref="L15:M18" si="0">B15+D15+F15+H15+J15</f>
        <v>508138366.00000012</v>
      </c>
      <c r="M15" s="12">
        <f t="shared" si="0"/>
        <v>0</v>
      </c>
      <c r="N15" s="13">
        <f>L15+M15</f>
        <v>508138366.00000012</v>
      </c>
      <c r="P15" s="3" t="s">
        <v>12</v>
      </c>
      <c r="Q15" s="2">
        <v>32581</v>
      </c>
      <c r="R15" s="2">
        <v>0</v>
      </c>
      <c r="S15" s="2">
        <v>13889</v>
      </c>
      <c r="T15" s="2">
        <v>0</v>
      </c>
      <c r="U15" s="2">
        <v>12050</v>
      </c>
      <c r="V15" s="2">
        <v>0</v>
      </c>
      <c r="W15" s="2">
        <v>66454</v>
      </c>
      <c r="X15" s="2">
        <v>0</v>
      </c>
      <c r="Y15" s="2">
        <v>9774</v>
      </c>
      <c r="Z15" s="2">
        <v>0</v>
      </c>
      <c r="AA15" s="1">
        <f t="shared" ref="AA15:AB18" si="1">Q15+S15+U15+W15+Y15</f>
        <v>134748</v>
      </c>
      <c r="AB15" s="12">
        <f t="shared" si="1"/>
        <v>0</v>
      </c>
      <c r="AC15" s="13">
        <f>AA15+AB15</f>
        <v>134748</v>
      </c>
      <c r="AE15" s="3" t="s">
        <v>12</v>
      </c>
      <c r="AF15" s="2">
        <f t="shared" ref="AF15:AR18" si="2">IFERROR(B15/Q15, "N.A.")</f>
        <v>4301.9139375709783</v>
      </c>
      <c r="AG15" s="2" t="str">
        <f t="shared" si="2"/>
        <v>N.A.</v>
      </c>
      <c r="AH15" s="2">
        <f t="shared" si="2"/>
        <v>3894.564259485925</v>
      </c>
      <c r="AI15" s="2" t="str">
        <f t="shared" si="2"/>
        <v>N.A.</v>
      </c>
      <c r="AJ15" s="2">
        <f t="shared" si="2"/>
        <v>7286.2452282157692</v>
      </c>
      <c r="AK15" s="2" t="str">
        <f t="shared" si="2"/>
        <v>N.A.</v>
      </c>
      <c r="AL15" s="2">
        <f t="shared" si="2"/>
        <v>3402.1556264483711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3771.0271469706422</v>
      </c>
      <c r="AQ15" s="16" t="str">
        <f t="shared" si="2"/>
        <v>N.A.</v>
      </c>
      <c r="AR15" s="13">
        <f t="shared" si="2"/>
        <v>3771.0271469706422</v>
      </c>
    </row>
    <row r="16" spans="1:44" ht="15" customHeight="1" thickBot="1" x14ac:dyDescent="0.3">
      <c r="A16" s="3" t="s">
        <v>13</v>
      </c>
      <c r="B16" s="2">
        <v>43811216.999999993</v>
      </c>
      <c r="C16" s="2">
        <v>12109659.999999998</v>
      </c>
      <c r="D16" s="2">
        <v>1551419</v>
      </c>
      <c r="E16" s="2"/>
      <c r="F16" s="2"/>
      <c r="G16" s="2"/>
      <c r="H16" s="2"/>
      <c r="I16" s="2"/>
      <c r="J16" s="2"/>
      <c r="K16" s="2"/>
      <c r="L16" s="1">
        <f t="shared" si="0"/>
        <v>45362635.999999993</v>
      </c>
      <c r="M16" s="12">
        <f t="shared" si="0"/>
        <v>12109659.999999998</v>
      </c>
      <c r="N16" s="13">
        <f>L16+M16</f>
        <v>57472295.999999993</v>
      </c>
      <c r="P16" s="3" t="s">
        <v>13</v>
      </c>
      <c r="Q16" s="2">
        <v>20650</v>
      </c>
      <c r="R16" s="2">
        <v>3708</v>
      </c>
      <c r="S16" s="2">
        <v>1230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21880</v>
      </c>
      <c r="AB16" s="12">
        <f t="shared" si="1"/>
        <v>3708</v>
      </c>
      <c r="AC16" s="13">
        <f>AA16+AB16</f>
        <v>25588</v>
      </c>
      <c r="AE16" s="3" t="s">
        <v>13</v>
      </c>
      <c r="AF16" s="2">
        <f t="shared" si="2"/>
        <v>2121.6085714285709</v>
      </c>
      <c r="AG16" s="2">
        <f t="shared" si="2"/>
        <v>3265.8198489751881</v>
      </c>
      <c r="AH16" s="2">
        <f t="shared" si="2"/>
        <v>1261.3162601626016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2073.2466179159046</v>
      </c>
      <c r="AQ16" s="16">
        <f t="shared" si="2"/>
        <v>3265.8198489751881</v>
      </c>
      <c r="AR16" s="13">
        <f t="shared" si="2"/>
        <v>2246.0644051899326</v>
      </c>
    </row>
    <row r="17" spans="1:44" ht="15" customHeight="1" thickBot="1" x14ac:dyDescent="0.3">
      <c r="A17" s="3" t="s">
        <v>14</v>
      </c>
      <c r="B17" s="2">
        <v>315700091.99999946</v>
      </c>
      <c r="C17" s="2">
        <v>1528916828.0000031</v>
      </c>
      <c r="D17" s="2">
        <v>59219440.000000007</v>
      </c>
      <c r="E17" s="2">
        <v>66808149.999999985</v>
      </c>
      <c r="F17" s="2"/>
      <c r="G17" s="2">
        <v>356207759.99999976</v>
      </c>
      <c r="H17" s="2"/>
      <c r="I17" s="2">
        <v>102052084.99999999</v>
      </c>
      <c r="J17" s="2">
        <v>0</v>
      </c>
      <c r="K17" s="2"/>
      <c r="L17" s="1">
        <f t="shared" si="0"/>
        <v>374919531.99999946</v>
      </c>
      <c r="M17" s="12">
        <f t="shared" si="0"/>
        <v>2053984823.0000029</v>
      </c>
      <c r="N17" s="13">
        <f>L17+M17</f>
        <v>2428904355.0000024</v>
      </c>
      <c r="P17" s="3" t="s">
        <v>14</v>
      </c>
      <c r="Q17" s="2">
        <v>64054</v>
      </c>
      <c r="R17" s="2">
        <v>227930</v>
      </c>
      <c r="S17" s="2">
        <v>11429</v>
      </c>
      <c r="T17" s="2">
        <v>4001</v>
      </c>
      <c r="U17" s="2">
        <v>0</v>
      </c>
      <c r="V17" s="2">
        <v>17796</v>
      </c>
      <c r="W17" s="2">
        <v>0</v>
      </c>
      <c r="X17" s="2">
        <v>13889</v>
      </c>
      <c r="Y17" s="2">
        <v>12310</v>
      </c>
      <c r="Z17" s="2">
        <v>0</v>
      </c>
      <c r="AA17" s="1">
        <f t="shared" si="1"/>
        <v>87793</v>
      </c>
      <c r="AB17" s="12">
        <f t="shared" si="1"/>
        <v>263616</v>
      </c>
      <c r="AC17" s="13">
        <f>AA17+AB17</f>
        <v>351409</v>
      </c>
      <c r="AE17" s="3" t="s">
        <v>14</v>
      </c>
      <c r="AF17" s="2">
        <f t="shared" si="2"/>
        <v>4928.6553845193039</v>
      </c>
      <c r="AG17" s="2">
        <f t="shared" si="2"/>
        <v>6707.8349844250561</v>
      </c>
      <c r="AH17" s="2">
        <f t="shared" si="2"/>
        <v>5181.5066934989945</v>
      </c>
      <c r="AI17" s="2">
        <f t="shared" si="2"/>
        <v>16697.863034241436</v>
      </c>
      <c r="AJ17" s="2" t="str">
        <f t="shared" si="2"/>
        <v>N.A.</v>
      </c>
      <c r="AK17" s="2">
        <f t="shared" si="2"/>
        <v>20016.169925826016</v>
      </c>
      <c r="AL17" s="2" t="str">
        <f t="shared" si="2"/>
        <v>N.A.</v>
      </c>
      <c r="AM17" s="2">
        <f t="shared" si="2"/>
        <v>7347.6913384692916</v>
      </c>
      <c r="AN17" s="2">
        <f t="shared" si="2"/>
        <v>0</v>
      </c>
      <c r="AO17" s="2" t="str">
        <f t="shared" si="2"/>
        <v>N.A.</v>
      </c>
      <c r="AP17" s="15">
        <f t="shared" si="2"/>
        <v>4270.4945952410726</v>
      </c>
      <c r="AQ17" s="16">
        <f t="shared" si="2"/>
        <v>7791.5787471170297</v>
      </c>
      <c r="AR17" s="13">
        <f t="shared" si="2"/>
        <v>6911.9013884106625</v>
      </c>
    </row>
    <row r="18" spans="1:44" ht="15" customHeight="1" thickBot="1" x14ac:dyDescent="0.3">
      <c r="A18" s="3" t="s">
        <v>15</v>
      </c>
      <c r="B18" s="2">
        <v>12272136.000000002</v>
      </c>
      <c r="C18" s="2">
        <v>1650679.9999999998</v>
      </c>
      <c r="D18" s="2">
        <v>8325359</v>
      </c>
      <c r="E18" s="2">
        <v>212420</v>
      </c>
      <c r="F18" s="2"/>
      <c r="G18" s="2">
        <v>12457974.000000006</v>
      </c>
      <c r="H18" s="2">
        <v>11339055</v>
      </c>
      <c r="I18" s="2"/>
      <c r="J18" s="2">
        <v>0</v>
      </c>
      <c r="K18" s="2"/>
      <c r="L18" s="1">
        <f t="shared" si="0"/>
        <v>31936550</v>
      </c>
      <c r="M18" s="12">
        <f t="shared" si="0"/>
        <v>14321074.000000006</v>
      </c>
      <c r="N18" s="13">
        <f>L18+M18</f>
        <v>46257624.000000007</v>
      </c>
      <c r="P18" s="3" t="s">
        <v>15</v>
      </c>
      <c r="Q18" s="2">
        <v>5487</v>
      </c>
      <c r="R18" s="2">
        <v>686</v>
      </c>
      <c r="S18" s="2">
        <v>1498</v>
      </c>
      <c r="T18" s="2">
        <v>76</v>
      </c>
      <c r="U18" s="2">
        <v>0</v>
      </c>
      <c r="V18" s="2">
        <v>3716</v>
      </c>
      <c r="W18" s="2">
        <v>14065</v>
      </c>
      <c r="X18" s="2">
        <v>0</v>
      </c>
      <c r="Y18" s="2">
        <v>6307</v>
      </c>
      <c r="Z18" s="2">
        <v>0</v>
      </c>
      <c r="AA18" s="1">
        <f t="shared" si="1"/>
        <v>27357</v>
      </c>
      <c r="AB18" s="12">
        <f t="shared" si="1"/>
        <v>4478</v>
      </c>
      <c r="AC18" s="18">
        <f>AA18+AB18</f>
        <v>31835</v>
      </c>
      <c r="AE18" s="3" t="s">
        <v>15</v>
      </c>
      <c r="AF18" s="2">
        <f t="shared" si="2"/>
        <v>2236.5839256424279</v>
      </c>
      <c r="AG18" s="2">
        <f t="shared" si="2"/>
        <v>2406.2390670553932</v>
      </c>
      <c r="AH18" s="2">
        <f t="shared" si="2"/>
        <v>5557.6495327102803</v>
      </c>
      <c r="AI18" s="2">
        <f t="shared" si="2"/>
        <v>2795</v>
      </c>
      <c r="AJ18" s="2" t="str">
        <f t="shared" si="2"/>
        <v>N.A.</v>
      </c>
      <c r="AK18" s="2">
        <f t="shared" si="2"/>
        <v>3352.5226049515622</v>
      </c>
      <c r="AL18" s="2">
        <f t="shared" si="2"/>
        <v>806.18947742623538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1167.3995686661549</v>
      </c>
      <c r="AQ18" s="16">
        <f t="shared" si="2"/>
        <v>3198.0960250111671</v>
      </c>
      <c r="AR18" s="13">
        <f t="shared" si="2"/>
        <v>1453.0430029841373</v>
      </c>
    </row>
    <row r="19" spans="1:44" ht="15" customHeight="1" thickBot="1" x14ac:dyDescent="0.3">
      <c r="A19" s="4" t="s">
        <v>16</v>
      </c>
      <c r="B19" s="2">
        <v>511944102.99999875</v>
      </c>
      <c r="C19" s="2">
        <v>1542677168.0000019</v>
      </c>
      <c r="D19" s="2">
        <v>123187821.00000012</v>
      </c>
      <c r="E19" s="2">
        <v>67020570.000000007</v>
      </c>
      <c r="F19" s="2">
        <v>87799255.000000015</v>
      </c>
      <c r="G19" s="2">
        <v>368665733.99999994</v>
      </c>
      <c r="H19" s="2">
        <v>237425905.00000021</v>
      </c>
      <c r="I19" s="2">
        <v>102052084.99999999</v>
      </c>
      <c r="J19" s="2">
        <v>0</v>
      </c>
      <c r="K19" s="2"/>
      <c r="L19" s="1">
        <f t="shared" ref="L19" si="3">B19+D19+F19+H19+J19</f>
        <v>960357083.99999905</v>
      </c>
      <c r="M19" s="12">
        <f t="shared" ref="M19" si="4">C19+E19+G19+I19+K19</f>
        <v>2080415557.0000019</v>
      </c>
      <c r="N19" s="18">
        <f>L19+M19</f>
        <v>3040772641.000001</v>
      </c>
      <c r="P19" s="4" t="s">
        <v>16</v>
      </c>
      <c r="Q19" s="2">
        <v>122772</v>
      </c>
      <c r="R19" s="2">
        <v>232324</v>
      </c>
      <c r="S19" s="2">
        <v>28046</v>
      </c>
      <c r="T19" s="2">
        <v>4077</v>
      </c>
      <c r="U19" s="2">
        <v>12050</v>
      </c>
      <c r="V19" s="2">
        <v>21512</v>
      </c>
      <c r="W19" s="2">
        <v>80519</v>
      </c>
      <c r="X19" s="2">
        <v>13889</v>
      </c>
      <c r="Y19" s="2">
        <v>28391</v>
      </c>
      <c r="Z19" s="2">
        <v>0</v>
      </c>
      <c r="AA19" s="1">
        <f t="shared" ref="AA19" si="5">Q19+S19+U19+W19+Y19</f>
        <v>271778</v>
      </c>
      <c r="AB19" s="12">
        <f t="shared" ref="AB19" si="6">R19+T19+V19+X19+Z19</f>
        <v>271802</v>
      </c>
      <c r="AC19" s="13">
        <f>AA19+AB19</f>
        <v>543580</v>
      </c>
      <c r="AE19" s="4" t="s">
        <v>16</v>
      </c>
      <c r="AF19" s="2">
        <f t="shared" ref="AF19:AO19" si="7">IFERROR(B19/Q19, "N.A.")</f>
        <v>4169.8767064151334</v>
      </c>
      <c r="AG19" s="2">
        <f t="shared" si="7"/>
        <v>6640.1971729136976</v>
      </c>
      <c r="AH19" s="2">
        <f t="shared" si="7"/>
        <v>4392.3490337303047</v>
      </c>
      <c r="AI19" s="2">
        <f t="shared" si="7"/>
        <v>16438.697571743931</v>
      </c>
      <c r="AJ19" s="2">
        <f t="shared" si="7"/>
        <v>7286.2452282157692</v>
      </c>
      <c r="AK19" s="2">
        <f t="shared" si="7"/>
        <v>17137.678226106356</v>
      </c>
      <c r="AL19" s="2">
        <f t="shared" si="7"/>
        <v>2948.6941591425652</v>
      </c>
      <c r="AM19" s="2">
        <f t="shared" si="7"/>
        <v>7347.6913384692916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3533.6086217427423</v>
      </c>
      <c r="AQ19" s="16">
        <f t="shared" ref="AQ19" si="9">IFERROR(M19/AB19, "N.A.")</f>
        <v>7654.1583836763593</v>
      </c>
      <c r="AR19" s="13">
        <f t="shared" ref="AR19" si="10">IFERROR(N19/AC19, "N.A.")</f>
        <v>5593.9744674197009</v>
      </c>
    </row>
    <row r="20" spans="1:44" ht="15" customHeight="1" thickBot="1" x14ac:dyDescent="0.3">
      <c r="A20" s="5" t="s">
        <v>0</v>
      </c>
      <c r="B20" s="48">
        <f>B19+C19</f>
        <v>2054621271.0000007</v>
      </c>
      <c r="C20" s="49"/>
      <c r="D20" s="48">
        <f>D19+E19</f>
        <v>190208391.00000012</v>
      </c>
      <c r="E20" s="49"/>
      <c r="F20" s="48">
        <f>F19+G19</f>
        <v>456464988.99999994</v>
      </c>
      <c r="G20" s="49"/>
      <c r="H20" s="48">
        <f>H19+I19</f>
        <v>339477990.00000018</v>
      </c>
      <c r="I20" s="49"/>
      <c r="J20" s="48">
        <f>J19+K19</f>
        <v>0</v>
      </c>
      <c r="K20" s="49"/>
      <c r="L20" s="48">
        <f>L19+M19</f>
        <v>3040772641.000001</v>
      </c>
      <c r="M20" s="50"/>
      <c r="N20" s="19">
        <f>B20+D20+F20+H20+J20</f>
        <v>3040772641.000001</v>
      </c>
      <c r="P20" s="5" t="s">
        <v>0</v>
      </c>
      <c r="Q20" s="48">
        <f>Q19+R19</f>
        <v>355096</v>
      </c>
      <c r="R20" s="49"/>
      <c r="S20" s="48">
        <f>S19+T19</f>
        <v>32123</v>
      </c>
      <c r="T20" s="49"/>
      <c r="U20" s="48">
        <f>U19+V19</f>
        <v>33562</v>
      </c>
      <c r="V20" s="49"/>
      <c r="W20" s="48">
        <f>W19+X19</f>
        <v>94408</v>
      </c>
      <c r="X20" s="49"/>
      <c r="Y20" s="48">
        <f>Y19+Z19</f>
        <v>28391</v>
      </c>
      <c r="Z20" s="49"/>
      <c r="AA20" s="48">
        <f>AA19+AB19</f>
        <v>543580</v>
      </c>
      <c r="AB20" s="49"/>
      <c r="AC20" s="20">
        <f>Q20+S20+U20+W20+Y20</f>
        <v>543580</v>
      </c>
      <c r="AE20" s="5" t="s">
        <v>0</v>
      </c>
      <c r="AF20" s="28">
        <f>IFERROR(B20/Q20,"N.A.")</f>
        <v>5786.1008600491159</v>
      </c>
      <c r="AG20" s="29"/>
      <c r="AH20" s="28">
        <f>IFERROR(D20/S20,"N.A.")</f>
        <v>5921.2524048189807</v>
      </c>
      <c r="AI20" s="29"/>
      <c r="AJ20" s="28">
        <f>IFERROR(F20/U20,"N.A.")</f>
        <v>13600.649216375661</v>
      </c>
      <c r="AK20" s="29"/>
      <c r="AL20" s="28">
        <f>IFERROR(H20/W20,"N.A.")</f>
        <v>3595.8604143716652</v>
      </c>
      <c r="AM20" s="29"/>
      <c r="AN20" s="28">
        <f>IFERROR(J20/Y20,"N.A.")</f>
        <v>0</v>
      </c>
      <c r="AO20" s="29"/>
      <c r="AP20" s="28">
        <f>IFERROR(L20/AA20,"N.A.")</f>
        <v>5593.9744674197009</v>
      </c>
      <c r="AQ20" s="29"/>
      <c r="AR20" s="17">
        <f>IFERROR(N20/AC20, "N.A.")</f>
        <v>5593.9744674197009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125905382.99999996</v>
      </c>
      <c r="C27" s="2"/>
      <c r="D27" s="2">
        <v>51236844.999999985</v>
      </c>
      <c r="E27" s="2"/>
      <c r="F27" s="2">
        <v>81057260.00000003</v>
      </c>
      <c r="G27" s="2"/>
      <c r="H27" s="2">
        <v>151687618.00000021</v>
      </c>
      <c r="I27" s="2"/>
      <c r="J27" s="2">
        <v>0</v>
      </c>
      <c r="K27" s="2"/>
      <c r="L27" s="1">
        <f t="shared" ref="L27:M30" si="11">B27+D27+F27+H27+J27</f>
        <v>409887106.00000018</v>
      </c>
      <c r="M27" s="12">
        <f t="shared" si="11"/>
        <v>0</v>
      </c>
      <c r="N27" s="13">
        <f>L27+M27</f>
        <v>409887106.00000018</v>
      </c>
      <c r="P27" s="3" t="s">
        <v>12</v>
      </c>
      <c r="Q27" s="2">
        <v>27158</v>
      </c>
      <c r="R27" s="2">
        <v>0</v>
      </c>
      <c r="S27" s="2">
        <v>12968</v>
      </c>
      <c r="T27" s="2">
        <v>0</v>
      </c>
      <c r="U27" s="2">
        <v>9756</v>
      </c>
      <c r="V27" s="2">
        <v>0</v>
      </c>
      <c r="W27" s="2">
        <v>29916</v>
      </c>
      <c r="X27" s="2">
        <v>0</v>
      </c>
      <c r="Y27" s="2">
        <v>2553</v>
      </c>
      <c r="Z27" s="2">
        <v>0</v>
      </c>
      <c r="AA27" s="1">
        <f t="shared" ref="AA27:AB30" si="12">Q27+S27+U27+W27+Y27</f>
        <v>82351</v>
      </c>
      <c r="AB27" s="12">
        <f t="shared" si="12"/>
        <v>0</v>
      </c>
      <c r="AC27" s="13">
        <f>AA27+AB27</f>
        <v>82351</v>
      </c>
      <c r="AE27" s="3" t="s">
        <v>12</v>
      </c>
      <c r="AF27" s="2">
        <f t="shared" ref="AF27:AR30" si="13">IFERROR(B27/Q27, "N.A.")</f>
        <v>4636.0329552986213</v>
      </c>
      <c r="AG27" s="2" t="str">
        <f t="shared" si="13"/>
        <v>N.A.</v>
      </c>
      <c r="AH27" s="2">
        <f t="shared" si="13"/>
        <v>3951.0213602714362</v>
      </c>
      <c r="AI27" s="2" t="str">
        <f t="shared" si="13"/>
        <v>N.A.</v>
      </c>
      <c r="AJ27" s="2">
        <f t="shared" si="13"/>
        <v>8308.4522345223486</v>
      </c>
      <c r="AK27" s="2" t="str">
        <f t="shared" si="13"/>
        <v>N.A.</v>
      </c>
      <c r="AL27" s="2">
        <f t="shared" si="13"/>
        <v>5070.4511966840555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4977.317895350393</v>
      </c>
      <c r="AQ27" s="16" t="str">
        <f t="shared" si="13"/>
        <v>N.A.</v>
      </c>
      <c r="AR27" s="13">
        <f t="shared" si="13"/>
        <v>4977.317895350393</v>
      </c>
    </row>
    <row r="28" spans="1:44" ht="15" customHeight="1" thickBot="1" x14ac:dyDescent="0.3">
      <c r="A28" s="3" t="s">
        <v>13</v>
      </c>
      <c r="B28" s="2">
        <v>4075604</v>
      </c>
      <c r="C28" s="2">
        <v>1812200</v>
      </c>
      <c r="D28" s="2">
        <v>303137</v>
      </c>
      <c r="E28" s="2"/>
      <c r="F28" s="2"/>
      <c r="G28" s="2"/>
      <c r="H28" s="2"/>
      <c r="I28" s="2"/>
      <c r="J28" s="2"/>
      <c r="K28" s="2"/>
      <c r="L28" s="1">
        <f t="shared" si="11"/>
        <v>4378741</v>
      </c>
      <c r="M28" s="12">
        <f t="shared" si="11"/>
        <v>1812200</v>
      </c>
      <c r="N28" s="13">
        <f>L28+M28</f>
        <v>6190941</v>
      </c>
      <c r="P28" s="3" t="s">
        <v>13</v>
      </c>
      <c r="Q28" s="2">
        <v>1811</v>
      </c>
      <c r="R28" s="2">
        <v>445</v>
      </c>
      <c r="S28" s="2">
        <v>564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2375</v>
      </c>
      <c r="AB28" s="12">
        <f t="shared" si="12"/>
        <v>445</v>
      </c>
      <c r="AC28" s="13">
        <f>AA28+AB28</f>
        <v>2820</v>
      </c>
      <c r="AE28" s="3" t="s">
        <v>13</v>
      </c>
      <c r="AF28" s="2">
        <f t="shared" si="13"/>
        <v>2250.4715626725565</v>
      </c>
      <c r="AG28" s="2">
        <f t="shared" si="13"/>
        <v>4072.3595505617977</v>
      </c>
      <c r="AH28" s="2">
        <f t="shared" si="13"/>
        <v>537.47695035460993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1843.6804210526316</v>
      </c>
      <c r="AQ28" s="16">
        <f t="shared" si="13"/>
        <v>4072.3595505617977</v>
      </c>
      <c r="AR28" s="13">
        <f t="shared" si="13"/>
        <v>2195.3691489361704</v>
      </c>
    </row>
    <row r="29" spans="1:44" ht="15" customHeight="1" thickBot="1" x14ac:dyDescent="0.3">
      <c r="A29" s="3" t="s">
        <v>14</v>
      </c>
      <c r="B29" s="2">
        <v>225329687.99999976</v>
      </c>
      <c r="C29" s="2">
        <v>1054995520.0000001</v>
      </c>
      <c r="D29" s="2">
        <v>41618820.000000015</v>
      </c>
      <c r="E29" s="2">
        <v>57268250</v>
      </c>
      <c r="F29" s="2"/>
      <c r="G29" s="2">
        <v>270282700</v>
      </c>
      <c r="H29" s="2"/>
      <c r="I29" s="2">
        <v>79473512</v>
      </c>
      <c r="J29" s="2">
        <v>0</v>
      </c>
      <c r="K29" s="2"/>
      <c r="L29" s="1">
        <f t="shared" si="11"/>
        <v>266948507.99999976</v>
      </c>
      <c r="M29" s="12">
        <f t="shared" si="11"/>
        <v>1462019982</v>
      </c>
      <c r="N29" s="13">
        <f>L29+M29</f>
        <v>1728968489.9999998</v>
      </c>
      <c r="P29" s="3" t="s">
        <v>14</v>
      </c>
      <c r="Q29" s="2">
        <v>42535</v>
      </c>
      <c r="R29" s="2">
        <v>148115</v>
      </c>
      <c r="S29" s="2">
        <v>7880</v>
      </c>
      <c r="T29" s="2">
        <v>3364</v>
      </c>
      <c r="U29" s="2">
        <v>0</v>
      </c>
      <c r="V29" s="2">
        <v>13663</v>
      </c>
      <c r="W29" s="2">
        <v>0</v>
      </c>
      <c r="X29" s="2">
        <v>8814</v>
      </c>
      <c r="Y29" s="2">
        <v>3871</v>
      </c>
      <c r="Z29" s="2">
        <v>0</v>
      </c>
      <c r="AA29" s="1">
        <f t="shared" si="12"/>
        <v>54286</v>
      </c>
      <c r="AB29" s="12">
        <f t="shared" si="12"/>
        <v>173956</v>
      </c>
      <c r="AC29" s="13">
        <f>AA29+AB29</f>
        <v>228242</v>
      </c>
      <c r="AE29" s="3" t="s">
        <v>14</v>
      </c>
      <c r="AF29" s="2">
        <f t="shared" si="13"/>
        <v>5297.5123545315564</v>
      </c>
      <c r="AG29" s="2">
        <f t="shared" si="13"/>
        <v>7122.8134895182802</v>
      </c>
      <c r="AH29" s="2">
        <f t="shared" si="13"/>
        <v>5281.5761421319812</v>
      </c>
      <c r="AI29" s="2">
        <f t="shared" si="13"/>
        <v>17023.855529131986</v>
      </c>
      <c r="AJ29" s="2" t="str">
        <f t="shared" si="13"/>
        <v>N.A.</v>
      </c>
      <c r="AK29" s="2">
        <f t="shared" si="13"/>
        <v>19782.090316914295</v>
      </c>
      <c r="AL29" s="2" t="str">
        <f t="shared" si="13"/>
        <v>N.A.</v>
      </c>
      <c r="AM29" s="2">
        <f t="shared" si="13"/>
        <v>9016.7361016564555</v>
      </c>
      <c r="AN29" s="2">
        <f t="shared" si="13"/>
        <v>0</v>
      </c>
      <c r="AO29" s="2" t="str">
        <f t="shared" si="13"/>
        <v>N.A.</v>
      </c>
      <c r="AP29" s="15">
        <f t="shared" si="13"/>
        <v>4917.4466344913926</v>
      </c>
      <c r="AQ29" s="16">
        <f t="shared" si="13"/>
        <v>8404.5389753730833</v>
      </c>
      <c r="AR29" s="13">
        <f t="shared" si="13"/>
        <v>7575.1548356568892</v>
      </c>
    </row>
    <row r="30" spans="1:44" ht="15" customHeight="1" thickBot="1" x14ac:dyDescent="0.3">
      <c r="A30" s="3" t="s">
        <v>15</v>
      </c>
      <c r="B30" s="2">
        <v>12272136.000000002</v>
      </c>
      <c r="C30" s="2">
        <v>1459760</v>
      </c>
      <c r="D30" s="2">
        <v>8325359</v>
      </c>
      <c r="E30" s="2">
        <v>212420</v>
      </c>
      <c r="F30" s="2"/>
      <c r="G30" s="2">
        <v>11483013.999999998</v>
      </c>
      <c r="H30" s="2">
        <v>10114541.000000002</v>
      </c>
      <c r="I30" s="2"/>
      <c r="J30" s="2">
        <v>0</v>
      </c>
      <c r="K30" s="2"/>
      <c r="L30" s="1">
        <f t="shared" si="11"/>
        <v>30712036</v>
      </c>
      <c r="M30" s="12">
        <f t="shared" si="11"/>
        <v>13155193.999999998</v>
      </c>
      <c r="N30" s="13">
        <f>L30+M30</f>
        <v>43867230</v>
      </c>
      <c r="P30" s="3" t="s">
        <v>15</v>
      </c>
      <c r="Q30" s="2">
        <v>5487</v>
      </c>
      <c r="R30" s="2">
        <v>612</v>
      </c>
      <c r="S30" s="2">
        <v>1498</v>
      </c>
      <c r="T30" s="2">
        <v>76</v>
      </c>
      <c r="U30" s="2">
        <v>0</v>
      </c>
      <c r="V30" s="2">
        <v>3135</v>
      </c>
      <c r="W30" s="2">
        <v>12789</v>
      </c>
      <c r="X30" s="2">
        <v>0</v>
      </c>
      <c r="Y30" s="2">
        <v>4682</v>
      </c>
      <c r="Z30" s="2">
        <v>0</v>
      </c>
      <c r="AA30" s="1">
        <f t="shared" si="12"/>
        <v>24456</v>
      </c>
      <c r="AB30" s="12">
        <f t="shared" si="12"/>
        <v>3823</v>
      </c>
      <c r="AC30" s="18">
        <f>AA30+AB30</f>
        <v>28279</v>
      </c>
      <c r="AE30" s="3" t="s">
        <v>15</v>
      </c>
      <c r="AF30" s="2">
        <f t="shared" si="13"/>
        <v>2236.5839256424279</v>
      </c>
      <c r="AG30" s="2">
        <f t="shared" si="13"/>
        <v>2385.2287581699347</v>
      </c>
      <c r="AH30" s="2">
        <f t="shared" si="13"/>
        <v>5557.6495327102803</v>
      </c>
      <c r="AI30" s="2">
        <f t="shared" si="13"/>
        <v>2795</v>
      </c>
      <c r="AJ30" s="2" t="str">
        <f t="shared" si="13"/>
        <v>N.A.</v>
      </c>
      <c r="AK30" s="2">
        <f t="shared" si="13"/>
        <v>3662.8433811802229</v>
      </c>
      <c r="AL30" s="2">
        <f t="shared" si="13"/>
        <v>790.87817655797971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1255.8078181223423</v>
      </c>
      <c r="AQ30" s="16">
        <f t="shared" si="13"/>
        <v>3441.0656552445716</v>
      </c>
      <c r="AR30" s="13">
        <f t="shared" si="13"/>
        <v>1551.2298879026839</v>
      </c>
    </row>
    <row r="31" spans="1:44" ht="15" customHeight="1" thickBot="1" x14ac:dyDescent="0.3">
      <c r="A31" s="4" t="s">
        <v>16</v>
      </c>
      <c r="B31" s="2">
        <v>367582810.99999946</v>
      </c>
      <c r="C31" s="2">
        <v>1058267480.0000001</v>
      </c>
      <c r="D31" s="2">
        <v>101484161</v>
      </c>
      <c r="E31" s="2">
        <v>57480670</v>
      </c>
      <c r="F31" s="2">
        <v>81057260.00000003</v>
      </c>
      <c r="G31" s="2">
        <v>281765714</v>
      </c>
      <c r="H31" s="2">
        <v>161802158.99999997</v>
      </c>
      <c r="I31" s="2">
        <v>79473512</v>
      </c>
      <c r="J31" s="2">
        <v>0</v>
      </c>
      <c r="K31" s="2"/>
      <c r="L31" s="1">
        <f t="shared" ref="L31" si="14">B31+D31+F31+H31+J31</f>
        <v>711926390.99999952</v>
      </c>
      <c r="M31" s="12">
        <f t="shared" ref="M31" si="15">C31+E31+G31+I31+K31</f>
        <v>1476987376</v>
      </c>
      <c r="N31" s="18">
        <f>L31+M31</f>
        <v>2188913766.9999995</v>
      </c>
      <c r="P31" s="4" t="s">
        <v>16</v>
      </c>
      <c r="Q31" s="2">
        <v>76991</v>
      </c>
      <c r="R31" s="2">
        <v>149172</v>
      </c>
      <c r="S31" s="2">
        <v>22910</v>
      </c>
      <c r="T31" s="2">
        <v>3440</v>
      </c>
      <c r="U31" s="2">
        <v>9756</v>
      </c>
      <c r="V31" s="2">
        <v>16798</v>
      </c>
      <c r="W31" s="2">
        <v>42705</v>
      </c>
      <c r="X31" s="2">
        <v>8814</v>
      </c>
      <c r="Y31" s="2">
        <v>11106</v>
      </c>
      <c r="Z31" s="2">
        <v>0</v>
      </c>
      <c r="AA31" s="1">
        <f t="shared" ref="AA31" si="16">Q31+S31+U31+W31+Y31</f>
        <v>163468</v>
      </c>
      <c r="AB31" s="12">
        <f t="shared" ref="AB31" si="17">R31+T31+V31+X31+Z31</f>
        <v>178224</v>
      </c>
      <c r="AC31" s="13">
        <f>AA31+AB31</f>
        <v>341692</v>
      </c>
      <c r="AE31" s="4" t="s">
        <v>16</v>
      </c>
      <c r="AF31" s="2">
        <f t="shared" ref="AF31:AO31" si="18">IFERROR(B31/Q31, "N.A.")</f>
        <v>4774.3607824291084</v>
      </c>
      <c r="AG31" s="2">
        <f t="shared" si="18"/>
        <v>7094.2769420534696</v>
      </c>
      <c r="AH31" s="2">
        <f t="shared" si="18"/>
        <v>4429.6883893496288</v>
      </c>
      <c r="AI31" s="2">
        <f t="shared" si="18"/>
        <v>16709.497093023256</v>
      </c>
      <c r="AJ31" s="2">
        <f t="shared" si="18"/>
        <v>8308.4522345223486</v>
      </c>
      <c r="AK31" s="2">
        <f t="shared" si="18"/>
        <v>16773.765567329443</v>
      </c>
      <c r="AL31" s="2">
        <f t="shared" si="18"/>
        <v>3788.8340709518784</v>
      </c>
      <c r="AM31" s="2">
        <f t="shared" si="18"/>
        <v>9016.7361016564555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4355.1422357892643</v>
      </c>
      <c r="AQ31" s="16">
        <f t="shared" ref="AQ31" si="20">IFERROR(M31/AB31, "N.A.")</f>
        <v>8287.2529850076317</v>
      </c>
      <c r="AR31" s="13">
        <f t="shared" ref="AR31" si="21">IFERROR(N31/AC31, "N.A.")</f>
        <v>6406.1018900062027</v>
      </c>
    </row>
    <row r="32" spans="1:44" ht="15" customHeight="1" thickBot="1" x14ac:dyDescent="0.3">
      <c r="A32" s="5" t="s">
        <v>0</v>
      </c>
      <c r="B32" s="48">
        <f>B31+C31</f>
        <v>1425850290.9999995</v>
      </c>
      <c r="C32" s="49"/>
      <c r="D32" s="48">
        <f>D31+E31</f>
        <v>158964831</v>
      </c>
      <c r="E32" s="49"/>
      <c r="F32" s="48">
        <f>F31+G31</f>
        <v>362822974</v>
      </c>
      <c r="G32" s="49"/>
      <c r="H32" s="48">
        <f>H31+I31</f>
        <v>241275670.99999997</v>
      </c>
      <c r="I32" s="49"/>
      <c r="J32" s="48">
        <f>J31+K31</f>
        <v>0</v>
      </c>
      <c r="K32" s="49"/>
      <c r="L32" s="48">
        <f>L31+M31</f>
        <v>2188913766.9999995</v>
      </c>
      <c r="M32" s="50"/>
      <c r="N32" s="19">
        <f>B32+D32+F32+H32+J32</f>
        <v>2188913766.9999995</v>
      </c>
      <c r="P32" s="5" t="s">
        <v>0</v>
      </c>
      <c r="Q32" s="48">
        <f>Q31+R31</f>
        <v>226163</v>
      </c>
      <c r="R32" s="49"/>
      <c r="S32" s="48">
        <f>S31+T31</f>
        <v>26350</v>
      </c>
      <c r="T32" s="49"/>
      <c r="U32" s="48">
        <f>U31+V31</f>
        <v>26554</v>
      </c>
      <c r="V32" s="49"/>
      <c r="W32" s="48">
        <f>W31+X31</f>
        <v>51519</v>
      </c>
      <c r="X32" s="49"/>
      <c r="Y32" s="48">
        <f>Y31+Z31</f>
        <v>11106</v>
      </c>
      <c r="Z32" s="49"/>
      <c r="AA32" s="48">
        <f>AA31+AB31</f>
        <v>341692</v>
      </c>
      <c r="AB32" s="49"/>
      <c r="AC32" s="20">
        <f>Q32+S32+U32+W32+Y32</f>
        <v>341692</v>
      </c>
      <c r="AE32" s="5" t="s">
        <v>0</v>
      </c>
      <c r="AF32" s="28">
        <f>IFERROR(B32/Q32,"N.A.")</f>
        <v>6304.5250151439432</v>
      </c>
      <c r="AG32" s="29"/>
      <c r="AH32" s="28">
        <f>IFERROR(D32/S32,"N.A.")</f>
        <v>6032.820910815939</v>
      </c>
      <c r="AI32" s="29"/>
      <c r="AJ32" s="28">
        <f>IFERROR(F32/U32,"N.A.")</f>
        <v>13663.590193567825</v>
      </c>
      <c r="AK32" s="29"/>
      <c r="AL32" s="28">
        <f>IFERROR(H32/W32,"N.A.")</f>
        <v>4683.2366893767339</v>
      </c>
      <c r="AM32" s="29"/>
      <c r="AN32" s="28">
        <f>IFERROR(J32/Y32,"N.A.")</f>
        <v>0</v>
      </c>
      <c r="AO32" s="29"/>
      <c r="AP32" s="28">
        <f>IFERROR(L32/AA32,"N.A.")</f>
        <v>6406.1018900062027</v>
      </c>
      <c r="AQ32" s="29"/>
      <c r="AR32" s="17">
        <f>IFERROR(N32/AC32, "N.A.")</f>
        <v>6406.1018900062027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14255275</v>
      </c>
      <c r="C39" s="2"/>
      <c r="D39" s="2">
        <v>2854758</v>
      </c>
      <c r="E39" s="2"/>
      <c r="F39" s="2">
        <v>6741994.9999999991</v>
      </c>
      <c r="G39" s="2"/>
      <c r="H39" s="2">
        <v>74399232.00000003</v>
      </c>
      <c r="I39" s="2"/>
      <c r="J39" s="2">
        <v>0</v>
      </c>
      <c r="K39" s="2"/>
      <c r="L39" s="1">
        <f t="shared" ref="L39:M42" si="22">B39+D39+F39+H39+J39</f>
        <v>98251260.00000003</v>
      </c>
      <c r="M39" s="12">
        <f t="shared" si="22"/>
        <v>0</v>
      </c>
      <c r="N39" s="13">
        <f>L39+M39</f>
        <v>98251260.00000003</v>
      </c>
      <c r="P39" s="3" t="s">
        <v>12</v>
      </c>
      <c r="Q39" s="2">
        <v>5423</v>
      </c>
      <c r="R39" s="2">
        <v>0</v>
      </c>
      <c r="S39" s="2">
        <v>921</v>
      </c>
      <c r="T39" s="2">
        <v>0</v>
      </c>
      <c r="U39" s="2">
        <v>2294</v>
      </c>
      <c r="V39" s="2">
        <v>0</v>
      </c>
      <c r="W39" s="2">
        <v>36538</v>
      </c>
      <c r="X39" s="2">
        <v>0</v>
      </c>
      <c r="Y39" s="2">
        <v>7221</v>
      </c>
      <c r="Z39" s="2">
        <v>0</v>
      </c>
      <c r="AA39" s="1">
        <f t="shared" ref="AA39:AB42" si="23">Q39+S39+U39+W39+Y39</f>
        <v>52397</v>
      </c>
      <c r="AB39" s="12">
        <f t="shared" si="23"/>
        <v>0</v>
      </c>
      <c r="AC39" s="13">
        <f>AA39+AB39</f>
        <v>52397</v>
      </c>
      <c r="AE39" s="3" t="s">
        <v>12</v>
      </c>
      <c r="AF39" s="2">
        <f t="shared" ref="AF39:AR42" si="24">IFERROR(B39/Q39, "N.A.")</f>
        <v>2628.6695555965334</v>
      </c>
      <c r="AG39" s="2" t="str">
        <f t="shared" si="24"/>
        <v>N.A.</v>
      </c>
      <c r="AH39" s="2">
        <f t="shared" si="24"/>
        <v>3099.6286644951142</v>
      </c>
      <c r="AI39" s="2" t="str">
        <f t="shared" si="24"/>
        <v>N.A.</v>
      </c>
      <c r="AJ39" s="2">
        <f t="shared" si="24"/>
        <v>2938.9690496948556</v>
      </c>
      <c r="AK39" s="2" t="str">
        <f t="shared" si="24"/>
        <v>N.A.</v>
      </c>
      <c r="AL39" s="2">
        <f t="shared" si="24"/>
        <v>2036.2152279818279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1875.1314006527098</v>
      </c>
      <c r="AQ39" s="16" t="str">
        <f t="shared" si="24"/>
        <v>N.A.</v>
      </c>
      <c r="AR39" s="13">
        <f t="shared" si="24"/>
        <v>1875.1314006527098</v>
      </c>
    </row>
    <row r="40" spans="1:44" ht="15" customHeight="1" thickBot="1" x14ac:dyDescent="0.3">
      <c r="A40" s="3" t="s">
        <v>13</v>
      </c>
      <c r="B40" s="2">
        <v>39735613.00000003</v>
      </c>
      <c r="C40" s="2">
        <v>10297460</v>
      </c>
      <c r="D40" s="2">
        <v>1248282.0000000002</v>
      </c>
      <c r="E40" s="2"/>
      <c r="F40" s="2"/>
      <c r="G40" s="2"/>
      <c r="H40" s="2"/>
      <c r="I40" s="2"/>
      <c r="J40" s="2"/>
      <c r="K40" s="2"/>
      <c r="L40" s="1">
        <f t="shared" si="22"/>
        <v>40983895.00000003</v>
      </c>
      <c r="M40" s="12">
        <f t="shared" si="22"/>
        <v>10297460</v>
      </c>
      <c r="N40" s="13">
        <f>L40+M40</f>
        <v>51281355.00000003</v>
      </c>
      <c r="P40" s="3" t="s">
        <v>13</v>
      </c>
      <c r="Q40" s="2">
        <v>18839</v>
      </c>
      <c r="R40" s="2">
        <v>3263</v>
      </c>
      <c r="S40" s="2">
        <v>666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19505</v>
      </c>
      <c r="AB40" s="12">
        <f t="shared" si="23"/>
        <v>3263</v>
      </c>
      <c r="AC40" s="13">
        <f>AA40+AB40</f>
        <v>22768</v>
      </c>
      <c r="AE40" s="3" t="s">
        <v>13</v>
      </c>
      <c r="AF40" s="2">
        <f t="shared" si="24"/>
        <v>2109.2209246775324</v>
      </c>
      <c r="AG40" s="2">
        <f t="shared" si="24"/>
        <v>3155.8259270609869</v>
      </c>
      <c r="AH40" s="2">
        <f t="shared" si="24"/>
        <v>1874.2972972972977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2101.1994360420422</v>
      </c>
      <c r="AQ40" s="16">
        <f t="shared" si="24"/>
        <v>3155.8259270609869</v>
      </c>
      <c r="AR40" s="13">
        <f t="shared" si="24"/>
        <v>2252.3434205903036</v>
      </c>
    </row>
    <row r="41" spans="1:44" ht="15" customHeight="1" thickBot="1" x14ac:dyDescent="0.3">
      <c r="A41" s="3" t="s">
        <v>14</v>
      </c>
      <c r="B41" s="2">
        <v>90370403.99999997</v>
      </c>
      <c r="C41" s="2">
        <v>473921307.99999934</v>
      </c>
      <c r="D41" s="2">
        <v>17600619.999999996</v>
      </c>
      <c r="E41" s="2">
        <v>9539900</v>
      </c>
      <c r="F41" s="2"/>
      <c r="G41" s="2">
        <v>85925059.999999985</v>
      </c>
      <c r="H41" s="2"/>
      <c r="I41" s="2">
        <v>22578572.999999989</v>
      </c>
      <c r="J41" s="2">
        <v>0</v>
      </c>
      <c r="K41" s="2"/>
      <c r="L41" s="1">
        <f t="shared" si="22"/>
        <v>107971023.99999997</v>
      </c>
      <c r="M41" s="12">
        <f t="shared" si="22"/>
        <v>591964840.99999928</v>
      </c>
      <c r="N41" s="13">
        <f>L41+M41</f>
        <v>699935864.99999928</v>
      </c>
      <c r="P41" s="3" t="s">
        <v>14</v>
      </c>
      <c r="Q41" s="2">
        <v>21519</v>
      </c>
      <c r="R41" s="2">
        <v>79815</v>
      </c>
      <c r="S41" s="2">
        <v>3549</v>
      </c>
      <c r="T41" s="2">
        <v>637</v>
      </c>
      <c r="U41" s="2">
        <v>0</v>
      </c>
      <c r="V41" s="2">
        <v>4133</v>
      </c>
      <c r="W41" s="2">
        <v>0</v>
      </c>
      <c r="X41" s="2">
        <v>5075</v>
      </c>
      <c r="Y41" s="2">
        <v>8439</v>
      </c>
      <c r="Z41" s="2">
        <v>0</v>
      </c>
      <c r="AA41" s="1">
        <f t="shared" si="23"/>
        <v>33507</v>
      </c>
      <c r="AB41" s="12">
        <f t="shared" si="23"/>
        <v>89660</v>
      </c>
      <c r="AC41" s="13">
        <f>AA41+AB41</f>
        <v>123167</v>
      </c>
      <c r="AE41" s="3" t="s">
        <v>14</v>
      </c>
      <c r="AF41" s="2">
        <f t="shared" si="24"/>
        <v>4199.5633626097851</v>
      </c>
      <c r="AG41" s="2">
        <f t="shared" si="24"/>
        <v>5937.7473908413122</v>
      </c>
      <c r="AH41" s="2">
        <f t="shared" si="24"/>
        <v>4959.318117779655</v>
      </c>
      <c r="AI41" s="2">
        <f t="shared" si="24"/>
        <v>14976.29513343799</v>
      </c>
      <c r="AJ41" s="2" t="str">
        <f t="shared" si="24"/>
        <v>N.A.</v>
      </c>
      <c r="AK41" s="2">
        <f t="shared" si="24"/>
        <v>20789.997580450032</v>
      </c>
      <c r="AL41" s="2" t="str">
        <f t="shared" si="24"/>
        <v>N.A.</v>
      </c>
      <c r="AM41" s="2">
        <f t="shared" si="24"/>
        <v>4448.97990147783</v>
      </c>
      <c r="AN41" s="2">
        <f t="shared" si="24"/>
        <v>0</v>
      </c>
      <c r="AO41" s="2" t="str">
        <f t="shared" si="24"/>
        <v>N.A.</v>
      </c>
      <c r="AP41" s="15">
        <f t="shared" si="24"/>
        <v>3222.3423165308732</v>
      </c>
      <c r="AQ41" s="16">
        <f t="shared" si="24"/>
        <v>6602.329254963186</v>
      </c>
      <c r="AR41" s="13">
        <f t="shared" si="24"/>
        <v>5682.8197893916331</v>
      </c>
    </row>
    <row r="42" spans="1:44" ht="15" customHeight="1" thickBot="1" x14ac:dyDescent="0.3">
      <c r="A42" s="3" t="s">
        <v>15</v>
      </c>
      <c r="B42" s="2"/>
      <c r="C42" s="2">
        <v>190920</v>
      </c>
      <c r="D42" s="2"/>
      <c r="E42" s="2"/>
      <c r="F42" s="2"/>
      <c r="G42" s="2">
        <v>974959.99999999988</v>
      </c>
      <c r="H42" s="2">
        <v>1224514.0000000002</v>
      </c>
      <c r="I42" s="2"/>
      <c r="J42" s="2">
        <v>0</v>
      </c>
      <c r="K42" s="2"/>
      <c r="L42" s="1">
        <f t="shared" si="22"/>
        <v>1224514.0000000002</v>
      </c>
      <c r="M42" s="12">
        <f t="shared" si="22"/>
        <v>1165880</v>
      </c>
      <c r="N42" s="13">
        <f>L42+M42</f>
        <v>2390394</v>
      </c>
      <c r="P42" s="3" t="s">
        <v>15</v>
      </c>
      <c r="Q42" s="2">
        <v>0</v>
      </c>
      <c r="R42" s="2">
        <v>74</v>
      </c>
      <c r="S42" s="2">
        <v>0</v>
      </c>
      <c r="T42" s="2">
        <v>0</v>
      </c>
      <c r="U42" s="2">
        <v>0</v>
      </c>
      <c r="V42" s="2">
        <v>581</v>
      </c>
      <c r="W42" s="2">
        <v>1276</v>
      </c>
      <c r="X42" s="2">
        <v>0</v>
      </c>
      <c r="Y42" s="2">
        <v>1625</v>
      </c>
      <c r="Z42" s="2">
        <v>0</v>
      </c>
      <c r="AA42" s="1">
        <f t="shared" si="23"/>
        <v>2901</v>
      </c>
      <c r="AB42" s="12">
        <f t="shared" si="23"/>
        <v>655</v>
      </c>
      <c r="AC42" s="13">
        <f>AA42+AB42</f>
        <v>3556</v>
      </c>
      <c r="AE42" s="3" t="s">
        <v>15</v>
      </c>
      <c r="AF42" s="2" t="str">
        <f t="shared" si="24"/>
        <v>N.A.</v>
      </c>
      <c r="AG42" s="2">
        <f t="shared" si="24"/>
        <v>2580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1678.0722891566263</v>
      </c>
      <c r="AL42" s="2">
        <f t="shared" si="24"/>
        <v>959.65047021943587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422.10065494657022</v>
      </c>
      <c r="AQ42" s="16">
        <f t="shared" si="24"/>
        <v>1779.969465648855</v>
      </c>
      <c r="AR42" s="13">
        <f t="shared" si="24"/>
        <v>672.21428571428567</v>
      </c>
    </row>
    <row r="43" spans="1:44" ht="15" customHeight="1" thickBot="1" x14ac:dyDescent="0.3">
      <c r="A43" s="4" t="s">
        <v>16</v>
      </c>
      <c r="B43" s="2">
        <v>144361291.99999997</v>
      </c>
      <c r="C43" s="2">
        <v>484409687.99999988</v>
      </c>
      <c r="D43" s="2">
        <v>21703660.000000011</v>
      </c>
      <c r="E43" s="2">
        <v>9539900</v>
      </c>
      <c r="F43" s="2">
        <v>6741994.9999999991</v>
      </c>
      <c r="G43" s="2">
        <v>86900020</v>
      </c>
      <c r="H43" s="2">
        <v>75623746.00000003</v>
      </c>
      <c r="I43" s="2">
        <v>22578572.999999989</v>
      </c>
      <c r="J43" s="2">
        <v>0</v>
      </c>
      <c r="K43" s="2"/>
      <c r="L43" s="1">
        <f t="shared" ref="L43" si="25">B43+D43+F43+H43+J43</f>
        <v>248430693</v>
      </c>
      <c r="M43" s="12">
        <f t="shared" ref="M43" si="26">C43+E43+G43+I43+K43</f>
        <v>603428180.99999988</v>
      </c>
      <c r="N43" s="18">
        <f>L43+M43</f>
        <v>851858873.99999988</v>
      </c>
      <c r="P43" s="4" t="s">
        <v>16</v>
      </c>
      <c r="Q43" s="2">
        <v>45781</v>
      </c>
      <c r="R43" s="2">
        <v>83152</v>
      </c>
      <c r="S43" s="2">
        <v>5136</v>
      </c>
      <c r="T43" s="2">
        <v>637</v>
      </c>
      <c r="U43" s="2">
        <v>2294</v>
      </c>
      <c r="V43" s="2">
        <v>4714</v>
      </c>
      <c r="W43" s="2">
        <v>37814</v>
      </c>
      <c r="X43" s="2">
        <v>5075</v>
      </c>
      <c r="Y43" s="2">
        <v>17285</v>
      </c>
      <c r="Z43" s="2">
        <v>0</v>
      </c>
      <c r="AA43" s="1">
        <f t="shared" ref="AA43" si="27">Q43+S43+U43+W43+Y43</f>
        <v>108310</v>
      </c>
      <c r="AB43" s="12">
        <f t="shared" ref="AB43" si="28">R43+T43+V43+X43+Z43</f>
        <v>93578</v>
      </c>
      <c r="AC43" s="18">
        <f>AA43+AB43</f>
        <v>201888</v>
      </c>
      <c r="AE43" s="4" t="s">
        <v>16</v>
      </c>
      <c r="AF43" s="2">
        <f t="shared" ref="AF43:AO43" si="29">IFERROR(B43/Q43, "N.A.")</f>
        <v>3153.3014132500375</v>
      </c>
      <c r="AG43" s="2">
        <f t="shared" si="29"/>
        <v>5825.5927458148917</v>
      </c>
      <c r="AH43" s="2">
        <f t="shared" si="29"/>
        <v>4225.7904984423694</v>
      </c>
      <c r="AI43" s="2">
        <f t="shared" si="29"/>
        <v>14976.29513343799</v>
      </c>
      <c r="AJ43" s="2">
        <f t="shared" si="29"/>
        <v>2938.9690496948556</v>
      </c>
      <c r="AK43" s="2">
        <f t="shared" si="29"/>
        <v>18434.454815443361</v>
      </c>
      <c r="AL43" s="2">
        <f t="shared" si="29"/>
        <v>1999.8875019833931</v>
      </c>
      <c r="AM43" s="2">
        <f t="shared" si="29"/>
        <v>4448.97990147783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2293.7004247068598</v>
      </c>
      <c r="AQ43" s="16">
        <f t="shared" ref="AQ43" si="31">IFERROR(M43/AB43, "N.A.")</f>
        <v>6448.3979247258958</v>
      </c>
      <c r="AR43" s="13">
        <f t="shared" ref="AR43" si="32">IFERROR(N43/AC43, "N.A.")</f>
        <v>4219.4626426533514</v>
      </c>
    </row>
    <row r="44" spans="1:44" ht="15" customHeight="1" thickBot="1" x14ac:dyDescent="0.3">
      <c r="A44" s="5" t="s">
        <v>0</v>
      </c>
      <c r="B44" s="48">
        <f>B43+C43</f>
        <v>628770979.99999988</v>
      </c>
      <c r="C44" s="49"/>
      <c r="D44" s="48">
        <f>D43+E43</f>
        <v>31243560.000000011</v>
      </c>
      <c r="E44" s="49"/>
      <c r="F44" s="48">
        <f>F43+G43</f>
        <v>93642015</v>
      </c>
      <c r="G44" s="49"/>
      <c r="H44" s="48">
        <f>H43+I43</f>
        <v>98202319.000000015</v>
      </c>
      <c r="I44" s="49"/>
      <c r="J44" s="48">
        <f>J43+K43</f>
        <v>0</v>
      </c>
      <c r="K44" s="49"/>
      <c r="L44" s="48">
        <f>L43+M43</f>
        <v>851858873.99999988</v>
      </c>
      <c r="M44" s="50"/>
      <c r="N44" s="19">
        <f>B44+D44+F44+H44+J44</f>
        <v>851858873.99999988</v>
      </c>
      <c r="P44" s="5" t="s">
        <v>0</v>
      </c>
      <c r="Q44" s="48">
        <f>Q43+R43</f>
        <v>128933</v>
      </c>
      <c r="R44" s="49"/>
      <c r="S44" s="48">
        <f>S43+T43</f>
        <v>5773</v>
      </c>
      <c r="T44" s="49"/>
      <c r="U44" s="48">
        <f>U43+V43</f>
        <v>7008</v>
      </c>
      <c r="V44" s="49"/>
      <c r="W44" s="48">
        <f>W43+X43</f>
        <v>42889</v>
      </c>
      <c r="X44" s="49"/>
      <c r="Y44" s="48">
        <f>Y43+Z43</f>
        <v>17285</v>
      </c>
      <c r="Z44" s="49"/>
      <c r="AA44" s="48">
        <f>AA43+AB43</f>
        <v>201888</v>
      </c>
      <c r="AB44" s="50"/>
      <c r="AC44" s="19">
        <f>Q44+S44+U44+W44+Y44</f>
        <v>201888</v>
      </c>
      <c r="AE44" s="5" t="s">
        <v>0</v>
      </c>
      <c r="AF44" s="28">
        <f>IFERROR(B44/Q44,"N.A.")</f>
        <v>4876.7265168731037</v>
      </c>
      <c r="AG44" s="29"/>
      <c r="AH44" s="28">
        <f>IFERROR(D44/S44,"N.A.")</f>
        <v>5412.0145504936791</v>
      </c>
      <c r="AI44" s="29"/>
      <c r="AJ44" s="28">
        <f>IFERROR(F44/U44,"N.A.")</f>
        <v>13362.159674657534</v>
      </c>
      <c r="AK44" s="29"/>
      <c r="AL44" s="28">
        <f>IFERROR(H44/W44,"N.A.")</f>
        <v>2289.685443820094</v>
      </c>
      <c r="AM44" s="29"/>
      <c r="AN44" s="28">
        <f>IFERROR(J44/Y44,"N.A.")</f>
        <v>0</v>
      </c>
      <c r="AO44" s="29"/>
      <c r="AP44" s="28">
        <f>IFERROR(L44/AA44,"N.A.")</f>
        <v>4219.4626426533514</v>
      </c>
      <c r="AQ44" s="29"/>
      <c r="AR44" s="17">
        <f>IFERROR(N44/AC44, "N.A.")</f>
        <v>4219.4626426533514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5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1566060</v>
      </c>
      <c r="C15" s="2"/>
      <c r="D15" s="2">
        <v>1009033.9999999999</v>
      </c>
      <c r="E15" s="2"/>
      <c r="F15" s="2">
        <v>543520</v>
      </c>
      <c r="G15" s="2"/>
      <c r="H15" s="2">
        <v>5050697</v>
      </c>
      <c r="I15" s="2"/>
      <c r="J15" s="2">
        <v>0</v>
      </c>
      <c r="K15" s="2"/>
      <c r="L15" s="1">
        <f t="shared" ref="L15:M18" si="0">B15+D15+F15+H15+J15</f>
        <v>8169311</v>
      </c>
      <c r="M15" s="12">
        <f t="shared" si="0"/>
        <v>0</v>
      </c>
      <c r="N15" s="13">
        <f>L15+M15</f>
        <v>8169311</v>
      </c>
      <c r="P15" s="3" t="s">
        <v>12</v>
      </c>
      <c r="Q15" s="2">
        <v>557</v>
      </c>
      <c r="R15" s="2">
        <v>0</v>
      </c>
      <c r="S15" s="2">
        <v>389</v>
      </c>
      <c r="T15" s="2">
        <v>0</v>
      </c>
      <c r="U15" s="2">
        <v>79</v>
      </c>
      <c r="V15" s="2">
        <v>0</v>
      </c>
      <c r="W15" s="2">
        <v>2544</v>
      </c>
      <c r="X15" s="2">
        <v>0</v>
      </c>
      <c r="Y15" s="2">
        <v>524</v>
      </c>
      <c r="Z15" s="2">
        <v>0</v>
      </c>
      <c r="AA15" s="1">
        <f t="shared" ref="AA15:AB18" si="1">Q15+S15+U15+W15+Y15</f>
        <v>4093</v>
      </c>
      <c r="AB15" s="12">
        <f t="shared" si="1"/>
        <v>0</v>
      </c>
      <c r="AC15" s="13">
        <f>AA15+AB15</f>
        <v>4093</v>
      </c>
      <c r="AE15" s="3" t="s">
        <v>12</v>
      </c>
      <c r="AF15" s="2">
        <f t="shared" ref="AF15:AR18" si="2">IFERROR(B15/Q15, "N.A.")</f>
        <v>2811.5978456014363</v>
      </c>
      <c r="AG15" s="2" t="str">
        <f t="shared" si="2"/>
        <v>N.A.</v>
      </c>
      <c r="AH15" s="2">
        <f t="shared" si="2"/>
        <v>2593.9177377892029</v>
      </c>
      <c r="AI15" s="2" t="str">
        <f t="shared" si="2"/>
        <v>N.A.</v>
      </c>
      <c r="AJ15" s="2">
        <f t="shared" si="2"/>
        <v>6880</v>
      </c>
      <c r="AK15" s="2" t="str">
        <f t="shared" si="2"/>
        <v>N.A.</v>
      </c>
      <c r="AL15" s="2">
        <f t="shared" si="2"/>
        <v>1985.3368710691823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1995.9225506963107</v>
      </c>
      <c r="AQ15" s="16" t="str">
        <f t="shared" si="2"/>
        <v>N.A.</v>
      </c>
      <c r="AR15" s="13">
        <f t="shared" si="2"/>
        <v>1995.9225506963107</v>
      </c>
    </row>
    <row r="16" spans="1:44" ht="15" customHeight="1" thickBot="1" x14ac:dyDescent="0.3">
      <c r="A16" s="3" t="s">
        <v>13</v>
      </c>
      <c r="B16" s="2">
        <v>849108.99999999988</v>
      </c>
      <c r="C16" s="2">
        <v>283400</v>
      </c>
      <c r="D16" s="2">
        <v>101824</v>
      </c>
      <c r="E16" s="2"/>
      <c r="F16" s="2"/>
      <c r="G16" s="2"/>
      <c r="H16" s="2"/>
      <c r="I16" s="2"/>
      <c r="J16" s="2"/>
      <c r="K16" s="2"/>
      <c r="L16" s="1">
        <f t="shared" si="0"/>
        <v>950932.99999999988</v>
      </c>
      <c r="M16" s="12">
        <f t="shared" si="0"/>
        <v>283400</v>
      </c>
      <c r="N16" s="13">
        <f>L16+M16</f>
        <v>1234333</v>
      </c>
      <c r="P16" s="3" t="s">
        <v>13</v>
      </c>
      <c r="Q16" s="2">
        <v>622</v>
      </c>
      <c r="R16" s="2">
        <v>261</v>
      </c>
      <c r="S16" s="2">
        <v>74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696</v>
      </c>
      <c r="AB16" s="12">
        <f t="shared" si="1"/>
        <v>261</v>
      </c>
      <c r="AC16" s="13">
        <f>AA16+AB16</f>
        <v>957</v>
      </c>
      <c r="AE16" s="3" t="s">
        <v>13</v>
      </c>
      <c r="AF16" s="2">
        <f t="shared" si="2"/>
        <v>1365.127009646302</v>
      </c>
      <c r="AG16" s="2">
        <f t="shared" si="2"/>
        <v>1085.823754789272</v>
      </c>
      <c r="AH16" s="2">
        <f t="shared" si="2"/>
        <v>1376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1366.2830459770114</v>
      </c>
      <c r="AQ16" s="16">
        <f t="shared" si="2"/>
        <v>1085.823754789272</v>
      </c>
      <c r="AR16" s="13">
        <f t="shared" si="2"/>
        <v>1289.7941483803552</v>
      </c>
    </row>
    <row r="17" spans="1:44" ht="15" customHeight="1" thickBot="1" x14ac:dyDescent="0.3">
      <c r="A17" s="3" t="s">
        <v>14</v>
      </c>
      <c r="B17" s="2">
        <v>4126380</v>
      </c>
      <c r="C17" s="2">
        <v>18333539.999999993</v>
      </c>
      <c r="D17" s="2">
        <v>1146040</v>
      </c>
      <c r="E17" s="2"/>
      <c r="F17" s="2"/>
      <c r="G17" s="2">
        <v>477780.00000000006</v>
      </c>
      <c r="H17" s="2"/>
      <c r="I17" s="2">
        <v>2034380.0000000002</v>
      </c>
      <c r="J17" s="2">
        <v>0</v>
      </c>
      <c r="K17" s="2"/>
      <c r="L17" s="1">
        <f t="shared" si="0"/>
        <v>5272420</v>
      </c>
      <c r="M17" s="12">
        <f t="shared" si="0"/>
        <v>20845699.999999993</v>
      </c>
      <c r="N17" s="13">
        <f>L17+M17</f>
        <v>26118119.999999993</v>
      </c>
      <c r="P17" s="3" t="s">
        <v>14</v>
      </c>
      <c r="Q17" s="2">
        <v>1605</v>
      </c>
      <c r="R17" s="2">
        <v>3298</v>
      </c>
      <c r="S17" s="2">
        <v>227</v>
      </c>
      <c r="T17" s="2">
        <v>0</v>
      </c>
      <c r="U17" s="2">
        <v>0</v>
      </c>
      <c r="V17" s="2">
        <v>232</v>
      </c>
      <c r="W17" s="2">
        <v>0</v>
      </c>
      <c r="X17" s="2">
        <v>904</v>
      </c>
      <c r="Y17" s="2">
        <v>611</v>
      </c>
      <c r="Z17" s="2">
        <v>0</v>
      </c>
      <c r="AA17" s="1">
        <f t="shared" si="1"/>
        <v>2443</v>
      </c>
      <c r="AB17" s="12">
        <f t="shared" si="1"/>
        <v>4434</v>
      </c>
      <c r="AC17" s="13">
        <f>AA17+AB17</f>
        <v>6877</v>
      </c>
      <c r="AE17" s="3" t="s">
        <v>14</v>
      </c>
      <c r="AF17" s="2">
        <f t="shared" si="2"/>
        <v>2570.9532710280373</v>
      </c>
      <c r="AG17" s="2">
        <f t="shared" si="2"/>
        <v>5558.9872650090938</v>
      </c>
      <c r="AH17" s="2">
        <f t="shared" si="2"/>
        <v>5048.6343612334804</v>
      </c>
      <c r="AI17" s="2" t="str">
        <f t="shared" si="2"/>
        <v>N.A.</v>
      </c>
      <c r="AJ17" s="2" t="str">
        <f t="shared" si="2"/>
        <v>N.A.</v>
      </c>
      <c r="AK17" s="2">
        <f t="shared" si="2"/>
        <v>2059.3965517241381</v>
      </c>
      <c r="AL17" s="2" t="str">
        <f t="shared" si="2"/>
        <v>N.A.</v>
      </c>
      <c r="AM17" s="2">
        <f t="shared" si="2"/>
        <v>2250.4203539823011</v>
      </c>
      <c r="AN17" s="2">
        <f t="shared" si="2"/>
        <v>0</v>
      </c>
      <c r="AO17" s="2" t="str">
        <f t="shared" si="2"/>
        <v>N.A.</v>
      </c>
      <c r="AP17" s="15">
        <f t="shared" si="2"/>
        <v>2158.174375767499</v>
      </c>
      <c r="AQ17" s="16">
        <f t="shared" si="2"/>
        <v>4701.3306269733857</v>
      </c>
      <c r="AR17" s="13">
        <f t="shared" si="2"/>
        <v>3797.8944307110646</v>
      </c>
    </row>
    <row r="18" spans="1:44" ht="15" customHeight="1" thickBot="1" x14ac:dyDescent="0.3">
      <c r="A18" s="3" t="s">
        <v>15</v>
      </c>
      <c r="B18" s="2">
        <v>828995.99999999988</v>
      </c>
      <c r="C18" s="2">
        <v>661340</v>
      </c>
      <c r="D18" s="2">
        <v>247035.00000000003</v>
      </c>
      <c r="E18" s="2"/>
      <c r="F18" s="2"/>
      <c r="G18" s="2">
        <v>26307</v>
      </c>
      <c r="H18" s="2">
        <v>1306676</v>
      </c>
      <c r="I18" s="2"/>
      <c r="J18" s="2">
        <v>0</v>
      </c>
      <c r="K18" s="2"/>
      <c r="L18" s="1">
        <f t="shared" si="0"/>
        <v>2382707</v>
      </c>
      <c r="M18" s="12">
        <f t="shared" si="0"/>
        <v>687647</v>
      </c>
      <c r="N18" s="13">
        <f>L18+M18</f>
        <v>3070354</v>
      </c>
      <c r="P18" s="3" t="s">
        <v>15</v>
      </c>
      <c r="Q18" s="2">
        <v>401</v>
      </c>
      <c r="R18" s="2">
        <v>278</v>
      </c>
      <c r="S18" s="2">
        <v>203</v>
      </c>
      <c r="T18" s="2">
        <v>0</v>
      </c>
      <c r="U18" s="2">
        <v>0</v>
      </c>
      <c r="V18" s="2">
        <v>158</v>
      </c>
      <c r="W18" s="2">
        <v>3690</v>
      </c>
      <c r="X18" s="2">
        <v>0</v>
      </c>
      <c r="Y18" s="2">
        <v>1747</v>
      </c>
      <c r="Z18" s="2">
        <v>0</v>
      </c>
      <c r="AA18" s="1">
        <f t="shared" si="1"/>
        <v>6041</v>
      </c>
      <c r="AB18" s="12">
        <f t="shared" si="1"/>
        <v>436</v>
      </c>
      <c r="AC18" s="18">
        <f>AA18+AB18</f>
        <v>6477</v>
      </c>
      <c r="AE18" s="3" t="s">
        <v>15</v>
      </c>
      <c r="AF18" s="2">
        <f t="shared" si="2"/>
        <v>2067.3216957605982</v>
      </c>
      <c r="AG18" s="2">
        <f t="shared" si="2"/>
        <v>2378.9208633093526</v>
      </c>
      <c r="AH18" s="2">
        <f t="shared" si="2"/>
        <v>1216.92118226601</v>
      </c>
      <c r="AI18" s="2" t="str">
        <f t="shared" si="2"/>
        <v>N.A.</v>
      </c>
      <c r="AJ18" s="2" t="str">
        <f t="shared" si="2"/>
        <v>N.A.</v>
      </c>
      <c r="AK18" s="2">
        <f t="shared" si="2"/>
        <v>166.5</v>
      </c>
      <c r="AL18" s="2">
        <f t="shared" si="2"/>
        <v>354.11273712737125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394.42261215030624</v>
      </c>
      <c r="AQ18" s="16">
        <f t="shared" si="2"/>
        <v>1577.1720183486239</v>
      </c>
      <c r="AR18" s="13">
        <f t="shared" si="2"/>
        <v>474.03952447120582</v>
      </c>
    </row>
    <row r="19" spans="1:44" ht="15" customHeight="1" thickBot="1" x14ac:dyDescent="0.3">
      <c r="A19" s="4" t="s">
        <v>16</v>
      </c>
      <c r="B19" s="2">
        <v>7370544.9999999981</v>
      </c>
      <c r="C19" s="2">
        <v>19278279.999999993</v>
      </c>
      <c r="D19" s="2">
        <v>2503932.9999999995</v>
      </c>
      <c r="E19" s="2"/>
      <c r="F19" s="2">
        <v>543520</v>
      </c>
      <c r="G19" s="2">
        <v>504087</v>
      </c>
      <c r="H19" s="2">
        <v>6357372.9999999991</v>
      </c>
      <c r="I19" s="2">
        <v>2034380.0000000002</v>
      </c>
      <c r="J19" s="2">
        <v>0</v>
      </c>
      <c r="K19" s="2"/>
      <c r="L19" s="1">
        <f t="shared" ref="L19" si="3">B19+D19+F19+H19+J19</f>
        <v>16775370.999999996</v>
      </c>
      <c r="M19" s="12">
        <f t="shared" ref="M19" si="4">C19+E19+G19+I19+K19</f>
        <v>21816746.999999993</v>
      </c>
      <c r="N19" s="18">
        <f>L19+M19</f>
        <v>38592117.999999985</v>
      </c>
      <c r="P19" s="4" t="s">
        <v>16</v>
      </c>
      <c r="Q19" s="2">
        <v>3185</v>
      </c>
      <c r="R19" s="2">
        <v>3837</v>
      </c>
      <c r="S19" s="2">
        <v>893</v>
      </c>
      <c r="T19" s="2">
        <v>0</v>
      </c>
      <c r="U19" s="2">
        <v>79</v>
      </c>
      <c r="V19" s="2">
        <v>390</v>
      </c>
      <c r="W19" s="2">
        <v>6234</v>
      </c>
      <c r="X19" s="2">
        <v>904</v>
      </c>
      <c r="Y19" s="2">
        <v>2882</v>
      </c>
      <c r="Z19" s="2">
        <v>0</v>
      </c>
      <c r="AA19" s="1">
        <f t="shared" ref="AA19" si="5">Q19+S19+U19+W19+Y19</f>
        <v>13273</v>
      </c>
      <c r="AB19" s="12">
        <f t="shared" ref="AB19" si="6">R19+T19+V19+X19+Z19</f>
        <v>5131</v>
      </c>
      <c r="AC19" s="13">
        <f>AA19+AB19</f>
        <v>18404</v>
      </c>
      <c r="AE19" s="4" t="s">
        <v>16</v>
      </c>
      <c r="AF19" s="2">
        <f t="shared" ref="AF19:AO19" si="7">IFERROR(B19/Q19, "N.A.")</f>
        <v>2314.1428571428564</v>
      </c>
      <c r="AG19" s="2">
        <f t="shared" si="7"/>
        <v>5024.3106593692974</v>
      </c>
      <c r="AH19" s="2">
        <f t="shared" si="7"/>
        <v>2803.9563269876812</v>
      </c>
      <c r="AI19" s="2" t="str">
        <f t="shared" si="7"/>
        <v>N.A.</v>
      </c>
      <c r="AJ19" s="2">
        <f t="shared" si="7"/>
        <v>6880</v>
      </c>
      <c r="AK19" s="2">
        <f t="shared" si="7"/>
        <v>1292.5307692307692</v>
      </c>
      <c r="AL19" s="2">
        <f t="shared" si="7"/>
        <v>1019.7903432787936</v>
      </c>
      <c r="AM19" s="2">
        <f t="shared" si="7"/>
        <v>2250.4203539823011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1263.871845099073</v>
      </c>
      <c r="AQ19" s="16">
        <f t="shared" ref="AQ19" si="9">IFERROR(M19/AB19, "N.A.")</f>
        <v>4251.9483531475335</v>
      </c>
      <c r="AR19" s="13">
        <f t="shared" ref="AR19" si="10">IFERROR(N19/AC19, "N.A.")</f>
        <v>2096.9418604651155</v>
      </c>
    </row>
    <row r="20" spans="1:44" ht="15" customHeight="1" thickBot="1" x14ac:dyDescent="0.3">
      <c r="A20" s="5" t="s">
        <v>0</v>
      </c>
      <c r="B20" s="48">
        <f>B19+C19</f>
        <v>26648824.999999993</v>
      </c>
      <c r="C20" s="49"/>
      <c r="D20" s="48">
        <f>D19+E19</f>
        <v>2503932.9999999995</v>
      </c>
      <c r="E20" s="49"/>
      <c r="F20" s="48">
        <f>F19+G19</f>
        <v>1047607</v>
      </c>
      <c r="G20" s="49"/>
      <c r="H20" s="48">
        <f>H19+I19</f>
        <v>8391753</v>
      </c>
      <c r="I20" s="49"/>
      <c r="J20" s="48">
        <f>J19+K19</f>
        <v>0</v>
      </c>
      <c r="K20" s="49"/>
      <c r="L20" s="48">
        <f>L19+M19</f>
        <v>38592117.999999985</v>
      </c>
      <c r="M20" s="50"/>
      <c r="N20" s="19">
        <f>B20+D20+F20+H20+J20</f>
        <v>38592117.999999993</v>
      </c>
      <c r="P20" s="5" t="s">
        <v>0</v>
      </c>
      <c r="Q20" s="48">
        <f>Q19+R19</f>
        <v>7022</v>
      </c>
      <c r="R20" s="49"/>
      <c r="S20" s="48">
        <f>S19+T19</f>
        <v>893</v>
      </c>
      <c r="T20" s="49"/>
      <c r="U20" s="48">
        <f>U19+V19</f>
        <v>469</v>
      </c>
      <c r="V20" s="49"/>
      <c r="W20" s="48">
        <f>W19+X19</f>
        <v>7138</v>
      </c>
      <c r="X20" s="49"/>
      <c r="Y20" s="48">
        <f>Y19+Z19</f>
        <v>2882</v>
      </c>
      <c r="Z20" s="49"/>
      <c r="AA20" s="48">
        <f>AA19+AB19</f>
        <v>18404</v>
      </c>
      <c r="AB20" s="49"/>
      <c r="AC20" s="20">
        <f>Q20+S20+U20+W20+Y20</f>
        <v>18404</v>
      </c>
      <c r="AE20" s="5" t="s">
        <v>0</v>
      </c>
      <c r="AF20" s="28">
        <f>IFERROR(B20/Q20,"N.A.")</f>
        <v>3795.047707205923</v>
      </c>
      <c r="AG20" s="29"/>
      <c r="AH20" s="28">
        <f>IFERROR(D20/S20,"N.A.")</f>
        <v>2803.9563269876812</v>
      </c>
      <c r="AI20" s="29"/>
      <c r="AJ20" s="28">
        <f>IFERROR(F20/U20,"N.A.")</f>
        <v>2233.7036247334754</v>
      </c>
      <c r="AK20" s="29"/>
      <c r="AL20" s="28">
        <f>IFERROR(H20/W20,"N.A.")</f>
        <v>1175.6448585037826</v>
      </c>
      <c r="AM20" s="29"/>
      <c r="AN20" s="28">
        <f>IFERROR(J20/Y20,"N.A.")</f>
        <v>0</v>
      </c>
      <c r="AO20" s="29"/>
      <c r="AP20" s="28">
        <f>IFERROR(L20/AA20,"N.A.")</f>
        <v>2096.9418604651155</v>
      </c>
      <c r="AQ20" s="29"/>
      <c r="AR20" s="17">
        <f>IFERROR(N20/AC20, "N.A.")</f>
        <v>2096.941860465116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1536390</v>
      </c>
      <c r="C27" s="2"/>
      <c r="D27" s="2">
        <v>1009033.9999999999</v>
      </c>
      <c r="E27" s="2"/>
      <c r="F27" s="2">
        <v>543520</v>
      </c>
      <c r="G27" s="2"/>
      <c r="H27" s="2">
        <v>2734695</v>
      </c>
      <c r="I27" s="2"/>
      <c r="J27" s="2">
        <v>0</v>
      </c>
      <c r="K27" s="2"/>
      <c r="L27" s="1">
        <f t="shared" ref="L27:M30" si="11">B27+D27+F27+H27+J27</f>
        <v>5823639</v>
      </c>
      <c r="M27" s="12">
        <f t="shared" si="11"/>
        <v>0</v>
      </c>
      <c r="N27" s="13">
        <f>L27+M27</f>
        <v>5823639</v>
      </c>
      <c r="P27" s="3" t="s">
        <v>12</v>
      </c>
      <c r="Q27" s="2">
        <v>488</v>
      </c>
      <c r="R27" s="2">
        <v>0</v>
      </c>
      <c r="S27" s="2">
        <v>389</v>
      </c>
      <c r="T27" s="2">
        <v>0</v>
      </c>
      <c r="U27" s="2">
        <v>79</v>
      </c>
      <c r="V27" s="2">
        <v>0</v>
      </c>
      <c r="W27" s="2">
        <v>373</v>
      </c>
      <c r="X27" s="2">
        <v>0</v>
      </c>
      <c r="Y27" s="2">
        <v>260</v>
      </c>
      <c r="Z27" s="2">
        <v>0</v>
      </c>
      <c r="AA27" s="1">
        <f t="shared" ref="AA27:AB30" si="12">Q27+S27+U27+W27+Y27</f>
        <v>1589</v>
      </c>
      <c r="AB27" s="12">
        <f t="shared" si="12"/>
        <v>0</v>
      </c>
      <c r="AC27" s="13">
        <f>AA27+AB27</f>
        <v>1589</v>
      </c>
      <c r="AE27" s="3" t="s">
        <v>12</v>
      </c>
      <c r="AF27" s="2">
        <f t="shared" ref="AF27:AR30" si="13">IFERROR(B27/Q27, "N.A.")</f>
        <v>3148.3401639344261</v>
      </c>
      <c r="AG27" s="2" t="str">
        <f t="shared" si="13"/>
        <v>N.A.</v>
      </c>
      <c r="AH27" s="2">
        <f t="shared" si="13"/>
        <v>2593.9177377892029</v>
      </c>
      <c r="AI27" s="2" t="str">
        <f t="shared" si="13"/>
        <v>N.A.</v>
      </c>
      <c r="AJ27" s="2">
        <f t="shared" si="13"/>
        <v>6880</v>
      </c>
      <c r="AK27" s="2" t="str">
        <f t="shared" si="13"/>
        <v>N.A.</v>
      </c>
      <c r="AL27" s="2">
        <f t="shared" si="13"/>
        <v>7331.6219839142095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3664.9710509754564</v>
      </c>
      <c r="AQ27" s="16" t="str">
        <f t="shared" si="13"/>
        <v>N.A.</v>
      </c>
      <c r="AR27" s="13">
        <f t="shared" si="13"/>
        <v>3664.9710509754564</v>
      </c>
    </row>
    <row r="28" spans="1:44" ht="15" customHeight="1" thickBot="1" x14ac:dyDescent="0.3">
      <c r="A28" s="3" t="s">
        <v>13</v>
      </c>
      <c r="B28" s="2">
        <v>47730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47730</v>
      </c>
      <c r="M28" s="12">
        <f t="shared" si="11"/>
        <v>0</v>
      </c>
      <c r="N28" s="13">
        <f>L28+M28</f>
        <v>47730</v>
      </c>
      <c r="P28" s="3" t="s">
        <v>13</v>
      </c>
      <c r="Q28" s="2">
        <v>74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74</v>
      </c>
      <c r="AB28" s="12">
        <f t="shared" si="12"/>
        <v>0</v>
      </c>
      <c r="AC28" s="13">
        <f>AA28+AB28</f>
        <v>74</v>
      </c>
      <c r="AE28" s="3" t="s">
        <v>13</v>
      </c>
      <c r="AF28" s="2">
        <f t="shared" si="13"/>
        <v>645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645</v>
      </c>
      <c r="AQ28" s="16" t="str">
        <f t="shared" si="13"/>
        <v>N.A.</v>
      </c>
      <c r="AR28" s="13">
        <f t="shared" si="13"/>
        <v>645</v>
      </c>
    </row>
    <row r="29" spans="1:44" ht="15" customHeight="1" thickBot="1" x14ac:dyDescent="0.3">
      <c r="A29" s="3" t="s">
        <v>14</v>
      </c>
      <c r="B29" s="2">
        <v>1107290</v>
      </c>
      <c r="C29" s="2">
        <v>9257840.0000000019</v>
      </c>
      <c r="D29" s="2">
        <v>751040.00000000012</v>
      </c>
      <c r="E29" s="2"/>
      <c r="F29" s="2"/>
      <c r="G29" s="2">
        <v>477780.00000000006</v>
      </c>
      <c r="H29" s="2"/>
      <c r="I29" s="2">
        <v>1452610.0000000002</v>
      </c>
      <c r="J29" s="2">
        <v>0</v>
      </c>
      <c r="K29" s="2"/>
      <c r="L29" s="1">
        <f t="shared" si="11"/>
        <v>1858330</v>
      </c>
      <c r="M29" s="12">
        <f t="shared" si="11"/>
        <v>11188230.000000002</v>
      </c>
      <c r="N29" s="13">
        <f>L29+M29</f>
        <v>13046560.000000002</v>
      </c>
      <c r="P29" s="3" t="s">
        <v>14</v>
      </c>
      <c r="Q29" s="2">
        <v>657</v>
      </c>
      <c r="R29" s="2">
        <v>1709</v>
      </c>
      <c r="S29" s="2">
        <v>148</v>
      </c>
      <c r="T29" s="2">
        <v>0</v>
      </c>
      <c r="U29" s="2">
        <v>0</v>
      </c>
      <c r="V29" s="2">
        <v>232</v>
      </c>
      <c r="W29" s="2">
        <v>0</v>
      </c>
      <c r="X29" s="2">
        <v>599</v>
      </c>
      <c r="Y29" s="2">
        <v>192</v>
      </c>
      <c r="Z29" s="2">
        <v>0</v>
      </c>
      <c r="AA29" s="1">
        <f t="shared" si="12"/>
        <v>997</v>
      </c>
      <c r="AB29" s="12">
        <f t="shared" si="12"/>
        <v>2540</v>
      </c>
      <c r="AC29" s="13">
        <f>AA29+AB29</f>
        <v>3537</v>
      </c>
      <c r="AE29" s="3" t="s">
        <v>14</v>
      </c>
      <c r="AF29" s="2">
        <f t="shared" si="13"/>
        <v>1685.3729071537291</v>
      </c>
      <c r="AG29" s="2">
        <f t="shared" si="13"/>
        <v>5417.1094207138685</v>
      </c>
      <c r="AH29" s="2">
        <f t="shared" si="13"/>
        <v>5074.594594594595</v>
      </c>
      <c r="AI29" s="2" t="str">
        <f t="shared" si="13"/>
        <v>N.A.</v>
      </c>
      <c r="AJ29" s="2" t="str">
        <f t="shared" si="13"/>
        <v>N.A.</v>
      </c>
      <c r="AK29" s="2">
        <f t="shared" si="13"/>
        <v>2059.3965517241381</v>
      </c>
      <c r="AL29" s="2" t="str">
        <f t="shared" si="13"/>
        <v>N.A.</v>
      </c>
      <c r="AM29" s="2">
        <f t="shared" si="13"/>
        <v>2425.0584307178633</v>
      </c>
      <c r="AN29" s="2">
        <f t="shared" si="13"/>
        <v>0</v>
      </c>
      <c r="AO29" s="2" t="str">
        <f t="shared" si="13"/>
        <v>N.A.</v>
      </c>
      <c r="AP29" s="15">
        <f t="shared" si="13"/>
        <v>1863.9217652958876</v>
      </c>
      <c r="AQ29" s="16">
        <f t="shared" si="13"/>
        <v>4404.8149606299221</v>
      </c>
      <c r="AR29" s="13">
        <f t="shared" si="13"/>
        <v>3688.5948543963818</v>
      </c>
    </row>
    <row r="30" spans="1:44" ht="15" customHeight="1" thickBot="1" x14ac:dyDescent="0.3">
      <c r="A30" s="3" t="s">
        <v>15</v>
      </c>
      <c r="B30" s="2">
        <v>828995.99999999988</v>
      </c>
      <c r="C30" s="2">
        <v>470420</v>
      </c>
      <c r="D30" s="2">
        <v>247035.00000000003</v>
      </c>
      <c r="E30" s="2"/>
      <c r="F30" s="2"/>
      <c r="G30" s="2">
        <v>26307</v>
      </c>
      <c r="H30" s="2">
        <v>965106.00000000012</v>
      </c>
      <c r="I30" s="2"/>
      <c r="J30" s="2">
        <v>0</v>
      </c>
      <c r="K30" s="2"/>
      <c r="L30" s="1">
        <f t="shared" si="11"/>
        <v>2041137</v>
      </c>
      <c r="M30" s="12">
        <f t="shared" si="11"/>
        <v>496727</v>
      </c>
      <c r="N30" s="13">
        <f>L30+M30</f>
        <v>2537864</v>
      </c>
      <c r="P30" s="3" t="s">
        <v>15</v>
      </c>
      <c r="Q30" s="2">
        <v>401</v>
      </c>
      <c r="R30" s="2">
        <v>204</v>
      </c>
      <c r="S30" s="2">
        <v>203</v>
      </c>
      <c r="T30" s="2">
        <v>0</v>
      </c>
      <c r="U30" s="2">
        <v>0</v>
      </c>
      <c r="V30" s="2">
        <v>158</v>
      </c>
      <c r="W30" s="2">
        <v>3365</v>
      </c>
      <c r="X30" s="2">
        <v>0</v>
      </c>
      <c r="Y30" s="2">
        <v>1678</v>
      </c>
      <c r="Z30" s="2">
        <v>0</v>
      </c>
      <c r="AA30" s="1">
        <f t="shared" si="12"/>
        <v>5647</v>
      </c>
      <c r="AB30" s="12">
        <f t="shared" si="12"/>
        <v>362</v>
      </c>
      <c r="AC30" s="18">
        <f>AA30+AB30</f>
        <v>6009</v>
      </c>
      <c r="AE30" s="3" t="s">
        <v>15</v>
      </c>
      <c r="AF30" s="2">
        <f t="shared" si="13"/>
        <v>2067.3216957605982</v>
      </c>
      <c r="AG30" s="2">
        <f t="shared" si="13"/>
        <v>2305.9803921568628</v>
      </c>
      <c r="AH30" s="2">
        <f t="shared" si="13"/>
        <v>1216.92118226601</v>
      </c>
      <c r="AI30" s="2" t="str">
        <f t="shared" si="13"/>
        <v>N.A.</v>
      </c>
      <c r="AJ30" s="2" t="str">
        <f t="shared" si="13"/>
        <v>N.A.</v>
      </c>
      <c r="AK30" s="2">
        <f t="shared" si="13"/>
        <v>166.5</v>
      </c>
      <c r="AL30" s="2">
        <f t="shared" si="13"/>
        <v>286.80713224368503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361.45510890738444</v>
      </c>
      <c r="AQ30" s="16">
        <f t="shared" si="13"/>
        <v>1372.1740331491712</v>
      </c>
      <c r="AR30" s="13">
        <f t="shared" si="13"/>
        <v>422.34381760692293</v>
      </c>
    </row>
    <row r="31" spans="1:44" ht="15" customHeight="1" thickBot="1" x14ac:dyDescent="0.3">
      <c r="A31" s="4" t="s">
        <v>16</v>
      </c>
      <c r="B31" s="2">
        <v>3520406</v>
      </c>
      <c r="C31" s="2">
        <v>9728260</v>
      </c>
      <c r="D31" s="2">
        <v>2007109</v>
      </c>
      <c r="E31" s="2"/>
      <c r="F31" s="2">
        <v>543520</v>
      </c>
      <c r="G31" s="2">
        <v>504087</v>
      </c>
      <c r="H31" s="2">
        <v>3699801.0000000005</v>
      </c>
      <c r="I31" s="2">
        <v>1452610.0000000002</v>
      </c>
      <c r="J31" s="2">
        <v>0</v>
      </c>
      <c r="K31" s="2"/>
      <c r="L31" s="1">
        <f t="shared" ref="L31" si="14">B31+D31+F31+H31+J31</f>
        <v>9770836</v>
      </c>
      <c r="M31" s="12">
        <f t="shared" ref="M31" si="15">C31+E31+G31+I31+K31</f>
        <v>11684957</v>
      </c>
      <c r="N31" s="18">
        <f>L31+M31</f>
        <v>21455793</v>
      </c>
      <c r="P31" s="4" t="s">
        <v>16</v>
      </c>
      <c r="Q31" s="2">
        <v>1620</v>
      </c>
      <c r="R31" s="2">
        <v>1913</v>
      </c>
      <c r="S31" s="2">
        <v>740</v>
      </c>
      <c r="T31" s="2">
        <v>0</v>
      </c>
      <c r="U31" s="2">
        <v>79</v>
      </c>
      <c r="V31" s="2">
        <v>390</v>
      </c>
      <c r="W31" s="2">
        <v>3738</v>
      </c>
      <c r="X31" s="2">
        <v>599</v>
      </c>
      <c r="Y31" s="2">
        <v>2130</v>
      </c>
      <c r="Z31" s="2">
        <v>0</v>
      </c>
      <c r="AA31" s="1">
        <f t="shared" ref="AA31" si="16">Q31+S31+U31+W31+Y31</f>
        <v>8307</v>
      </c>
      <c r="AB31" s="12">
        <f t="shared" ref="AB31" si="17">R31+T31+V31+X31+Z31</f>
        <v>2902</v>
      </c>
      <c r="AC31" s="13">
        <f>AA31+AB31</f>
        <v>11209</v>
      </c>
      <c r="AE31" s="4" t="s">
        <v>16</v>
      </c>
      <c r="AF31" s="2">
        <f t="shared" ref="AF31:AO31" si="18">IFERROR(B31/Q31, "N.A.")</f>
        <v>2173.09012345679</v>
      </c>
      <c r="AG31" s="2">
        <f t="shared" si="18"/>
        <v>5085.3423941453211</v>
      </c>
      <c r="AH31" s="2">
        <f t="shared" si="18"/>
        <v>2712.3094594594595</v>
      </c>
      <c r="AI31" s="2" t="str">
        <f t="shared" si="18"/>
        <v>N.A.</v>
      </c>
      <c r="AJ31" s="2">
        <f t="shared" si="18"/>
        <v>6880</v>
      </c>
      <c r="AK31" s="2">
        <f t="shared" si="18"/>
        <v>1292.5307692307692</v>
      </c>
      <c r="AL31" s="2">
        <f t="shared" si="18"/>
        <v>989.78089887640465</v>
      </c>
      <c r="AM31" s="2">
        <f t="shared" si="18"/>
        <v>2425.0584307178633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1176.2171662453352</v>
      </c>
      <c r="AQ31" s="16">
        <f t="shared" ref="AQ31" si="20">IFERROR(M31/AB31, "N.A.")</f>
        <v>4026.5186078566508</v>
      </c>
      <c r="AR31" s="13">
        <f t="shared" ref="AR31" si="21">IFERROR(N31/AC31, "N.A.")</f>
        <v>1914.1576411811936</v>
      </c>
    </row>
    <row r="32" spans="1:44" ht="15" customHeight="1" thickBot="1" x14ac:dyDescent="0.3">
      <c r="A32" s="5" t="s">
        <v>0</v>
      </c>
      <c r="B32" s="48">
        <f>B31+C31</f>
        <v>13248666</v>
      </c>
      <c r="C32" s="49"/>
      <c r="D32" s="48">
        <f>D31+E31</f>
        <v>2007109</v>
      </c>
      <c r="E32" s="49"/>
      <c r="F32" s="48">
        <f>F31+G31</f>
        <v>1047607</v>
      </c>
      <c r="G32" s="49"/>
      <c r="H32" s="48">
        <f>H31+I31</f>
        <v>5152411.0000000009</v>
      </c>
      <c r="I32" s="49"/>
      <c r="J32" s="48">
        <f>J31+K31</f>
        <v>0</v>
      </c>
      <c r="K32" s="49"/>
      <c r="L32" s="48">
        <f>L31+M31</f>
        <v>21455793</v>
      </c>
      <c r="M32" s="50"/>
      <c r="N32" s="19">
        <f>B32+D32+F32+H32+J32</f>
        <v>21455793</v>
      </c>
      <c r="P32" s="5" t="s">
        <v>0</v>
      </c>
      <c r="Q32" s="48">
        <f>Q31+R31</f>
        <v>3533</v>
      </c>
      <c r="R32" s="49"/>
      <c r="S32" s="48">
        <f>S31+T31</f>
        <v>740</v>
      </c>
      <c r="T32" s="49"/>
      <c r="U32" s="48">
        <f>U31+V31</f>
        <v>469</v>
      </c>
      <c r="V32" s="49"/>
      <c r="W32" s="48">
        <f>W31+X31</f>
        <v>4337</v>
      </c>
      <c r="X32" s="49"/>
      <c r="Y32" s="48">
        <f>Y31+Z31</f>
        <v>2130</v>
      </c>
      <c r="Z32" s="49"/>
      <c r="AA32" s="48">
        <f>AA31+AB31</f>
        <v>11209</v>
      </c>
      <c r="AB32" s="49"/>
      <c r="AC32" s="20">
        <f>Q32+S32+U32+W32+Y32</f>
        <v>11209</v>
      </c>
      <c r="AE32" s="5" t="s">
        <v>0</v>
      </c>
      <c r="AF32" s="28">
        <f>IFERROR(B32/Q32,"N.A.")</f>
        <v>3749.9762241720919</v>
      </c>
      <c r="AG32" s="29"/>
      <c r="AH32" s="28">
        <f>IFERROR(D32/S32,"N.A.")</f>
        <v>2712.3094594594595</v>
      </c>
      <c r="AI32" s="29"/>
      <c r="AJ32" s="28">
        <f>IFERROR(F32/U32,"N.A.")</f>
        <v>2233.7036247334754</v>
      </c>
      <c r="AK32" s="29"/>
      <c r="AL32" s="28">
        <f>IFERROR(H32/W32,"N.A.")</f>
        <v>1188.0126815771273</v>
      </c>
      <c r="AM32" s="29"/>
      <c r="AN32" s="28">
        <f>IFERROR(J32/Y32,"N.A.")</f>
        <v>0</v>
      </c>
      <c r="AO32" s="29"/>
      <c r="AP32" s="28">
        <f>IFERROR(L32/AA32,"N.A.")</f>
        <v>1914.1576411811936</v>
      </c>
      <c r="AQ32" s="29"/>
      <c r="AR32" s="17">
        <f>IFERROR(N32/AC32, "N.A.")</f>
        <v>1914.1576411811936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29670</v>
      </c>
      <c r="C39" s="2"/>
      <c r="D39" s="2"/>
      <c r="E39" s="2"/>
      <c r="F39" s="2"/>
      <c r="G39" s="2"/>
      <c r="H39" s="2">
        <v>2316002</v>
      </c>
      <c r="I39" s="2"/>
      <c r="J39" s="2">
        <v>0</v>
      </c>
      <c r="K39" s="2"/>
      <c r="L39" s="1">
        <f t="shared" ref="L39:M42" si="22">B39+D39+F39+H39+J39</f>
        <v>2345672</v>
      </c>
      <c r="M39" s="12">
        <f t="shared" si="22"/>
        <v>0</v>
      </c>
      <c r="N39" s="13">
        <f>L39+M39</f>
        <v>2345672</v>
      </c>
      <c r="P39" s="3" t="s">
        <v>12</v>
      </c>
      <c r="Q39" s="2">
        <v>69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2171</v>
      </c>
      <c r="X39" s="2">
        <v>0</v>
      </c>
      <c r="Y39" s="2">
        <v>264</v>
      </c>
      <c r="Z39" s="2">
        <v>0</v>
      </c>
      <c r="AA39" s="1">
        <f t="shared" ref="AA39:AB42" si="23">Q39+S39+U39+W39+Y39</f>
        <v>2504</v>
      </c>
      <c r="AB39" s="12">
        <f t="shared" si="23"/>
        <v>0</v>
      </c>
      <c r="AC39" s="13">
        <f>AA39+AB39</f>
        <v>2504</v>
      </c>
      <c r="AE39" s="3" t="s">
        <v>12</v>
      </c>
      <c r="AF39" s="2">
        <f t="shared" ref="AF39:AR42" si="24">IFERROR(B39/Q39, "N.A.")</f>
        <v>430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1066.7904191616767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936.76996805111821</v>
      </c>
      <c r="AQ39" s="16" t="str">
        <f t="shared" si="24"/>
        <v>N.A.</v>
      </c>
      <c r="AR39" s="13">
        <f t="shared" si="24"/>
        <v>936.76996805111821</v>
      </c>
    </row>
    <row r="40" spans="1:44" ht="15" customHeight="1" thickBot="1" x14ac:dyDescent="0.3">
      <c r="A40" s="3" t="s">
        <v>13</v>
      </c>
      <c r="B40" s="2">
        <v>801378.99999999988</v>
      </c>
      <c r="C40" s="2">
        <v>283400</v>
      </c>
      <c r="D40" s="2">
        <v>101824</v>
      </c>
      <c r="E40" s="2"/>
      <c r="F40" s="2"/>
      <c r="G40" s="2"/>
      <c r="H40" s="2"/>
      <c r="I40" s="2"/>
      <c r="J40" s="2"/>
      <c r="K40" s="2"/>
      <c r="L40" s="1">
        <f t="shared" si="22"/>
        <v>903202.99999999988</v>
      </c>
      <c r="M40" s="12">
        <f t="shared" si="22"/>
        <v>283400</v>
      </c>
      <c r="N40" s="13">
        <f>L40+M40</f>
        <v>1186603</v>
      </c>
      <c r="P40" s="3" t="s">
        <v>13</v>
      </c>
      <c r="Q40" s="2">
        <v>548</v>
      </c>
      <c r="R40" s="2">
        <v>261</v>
      </c>
      <c r="S40" s="2">
        <v>74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622</v>
      </c>
      <c r="AB40" s="12">
        <f t="shared" si="23"/>
        <v>261</v>
      </c>
      <c r="AC40" s="13">
        <f>AA40+AB40</f>
        <v>883</v>
      </c>
      <c r="AE40" s="3" t="s">
        <v>13</v>
      </c>
      <c r="AF40" s="2">
        <f t="shared" si="24"/>
        <v>1462.3704379562041</v>
      </c>
      <c r="AG40" s="2">
        <f t="shared" si="24"/>
        <v>1085.823754789272</v>
      </c>
      <c r="AH40" s="2">
        <f t="shared" si="24"/>
        <v>1376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1452.0948553054661</v>
      </c>
      <c r="AQ40" s="16">
        <f t="shared" si="24"/>
        <v>1085.823754789272</v>
      </c>
      <c r="AR40" s="13">
        <f t="shared" si="24"/>
        <v>1343.8312570781427</v>
      </c>
    </row>
    <row r="41" spans="1:44" ht="15" customHeight="1" thickBot="1" x14ac:dyDescent="0.3">
      <c r="A41" s="3" t="s">
        <v>14</v>
      </c>
      <c r="B41" s="2">
        <v>3019090</v>
      </c>
      <c r="C41" s="2">
        <v>9075700</v>
      </c>
      <c r="D41" s="2">
        <v>395000</v>
      </c>
      <c r="E41" s="2"/>
      <c r="F41" s="2"/>
      <c r="G41" s="2"/>
      <c r="H41" s="2"/>
      <c r="I41" s="2">
        <v>581770</v>
      </c>
      <c r="J41" s="2">
        <v>0</v>
      </c>
      <c r="K41" s="2"/>
      <c r="L41" s="1">
        <f t="shared" si="22"/>
        <v>3414090</v>
      </c>
      <c r="M41" s="12">
        <f t="shared" si="22"/>
        <v>9657470</v>
      </c>
      <c r="N41" s="13">
        <f>L41+M41</f>
        <v>13071560</v>
      </c>
      <c r="P41" s="3" t="s">
        <v>14</v>
      </c>
      <c r="Q41" s="2">
        <v>948</v>
      </c>
      <c r="R41" s="2">
        <v>1589</v>
      </c>
      <c r="S41" s="2">
        <v>79</v>
      </c>
      <c r="T41" s="2">
        <v>0</v>
      </c>
      <c r="U41" s="2">
        <v>0</v>
      </c>
      <c r="V41" s="2">
        <v>0</v>
      </c>
      <c r="W41" s="2">
        <v>0</v>
      </c>
      <c r="X41" s="2">
        <v>305</v>
      </c>
      <c r="Y41" s="2">
        <v>419</v>
      </c>
      <c r="Z41" s="2">
        <v>0</v>
      </c>
      <c r="AA41" s="1">
        <f t="shared" si="23"/>
        <v>1446</v>
      </c>
      <c r="AB41" s="12">
        <f t="shared" si="23"/>
        <v>1894</v>
      </c>
      <c r="AC41" s="13">
        <f>AA41+AB41</f>
        <v>3340</v>
      </c>
      <c r="AE41" s="3" t="s">
        <v>14</v>
      </c>
      <c r="AF41" s="2">
        <f t="shared" si="24"/>
        <v>3184.6940928270042</v>
      </c>
      <c r="AG41" s="2">
        <f t="shared" si="24"/>
        <v>5711.5796098174951</v>
      </c>
      <c r="AH41" s="2">
        <f t="shared" si="24"/>
        <v>5000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1907.4426229508197</v>
      </c>
      <c r="AN41" s="2">
        <f t="shared" si="24"/>
        <v>0</v>
      </c>
      <c r="AO41" s="2" t="str">
        <f t="shared" si="24"/>
        <v>N.A.</v>
      </c>
      <c r="AP41" s="15">
        <f t="shared" si="24"/>
        <v>2361.058091286307</v>
      </c>
      <c r="AQ41" s="16">
        <f t="shared" si="24"/>
        <v>5098.9809926082362</v>
      </c>
      <c r="AR41" s="13">
        <f t="shared" si="24"/>
        <v>3913.6407185628741</v>
      </c>
    </row>
    <row r="42" spans="1:44" ht="15" customHeight="1" thickBot="1" x14ac:dyDescent="0.3">
      <c r="A42" s="3" t="s">
        <v>15</v>
      </c>
      <c r="B42" s="2"/>
      <c r="C42" s="2">
        <v>190920</v>
      </c>
      <c r="D42" s="2"/>
      <c r="E42" s="2"/>
      <c r="F42" s="2"/>
      <c r="G42" s="2"/>
      <c r="H42" s="2">
        <v>341570</v>
      </c>
      <c r="I42" s="2"/>
      <c r="J42" s="2">
        <v>0</v>
      </c>
      <c r="K42" s="2"/>
      <c r="L42" s="1">
        <f t="shared" si="22"/>
        <v>341570</v>
      </c>
      <c r="M42" s="12">
        <f t="shared" si="22"/>
        <v>190920</v>
      </c>
      <c r="N42" s="13">
        <f>L42+M42</f>
        <v>532490</v>
      </c>
      <c r="P42" s="3" t="s">
        <v>15</v>
      </c>
      <c r="Q42" s="2">
        <v>0</v>
      </c>
      <c r="R42" s="2">
        <v>74</v>
      </c>
      <c r="S42" s="2">
        <v>0</v>
      </c>
      <c r="T42" s="2">
        <v>0</v>
      </c>
      <c r="U42" s="2">
        <v>0</v>
      </c>
      <c r="V42" s="2">
        <v>0</v>
      </c>
      <c r="W42" s="2">
        <v>325</v>
      </c>
      <c r="X42" s="2">
        <v>0</v>
      </c>
      <c r="Y42" s="2">
        <v>69</v>
      </c>
      <c r="Z42" s="2">
        <v>0</v>
      </c>
      <c r="AA42" s="1">
        <f t="shared" si="23"/>
        <v>394</v>
      </c>
      <c r="AB42" s="12">
        <f t="shared" si="23"/>
        <v>74</v>
      </c>
      <c r="AC42" s="13">
        <f>AA42+AB42</f>
        <v>468</v>
      </c>
      <c r="AE42" s="3" t="s">
        <v>15</v>
      </c>
      <c r="AF42" s="2" t="str">
        <f t="shared" si="24"/>
        <v>N.A.</v>
      </c>
      <c r="AG42" s="2">
        <f t="shared" si="24"/>
        <v>2580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1050.9846153846154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866.92893401015226</v>
      </c>
      <c r="AQ42" s="16">
        <f t="shared" si="24"/>
        <v>2580</v>
      </c>
      <c r="AR42" s="13">
        <f t="shared" si="24"/>
        <v>1137.7991452991453</v>
      </c>
    </row>
    <row r="43" spans="1:44" ht="15" customHeight="1" thickBot="1" x14ac:dyDescent="0.3">
      <c r="A43" s="4" t="s">
        <v>16</v>
      </c>
      <c r="B43" s="2">
        <v>3850138.9999999995</v>
      </c>
      <c r="C43" s="2">
        <v>9550020</v>
      </c>
      <c r="D43" s="2">
        <v>496823.99999999994</v>
      </c>
      <c r="E43" s="2"/>
      <c r="F43" s="2"/>
      <c r="G43" s="2"/>
      <c r="H43" s="2">
        <v>2657571.9999999995</v>
      </c>
      <c r="I43" s="2">
        <v>581770</v>
      </c>
      <c r="J43" s="2">
        <v>0</v>
      </c>
      <c r="K43" s="2"/>
      <c r="L43" s="1">
        <f t="shared" ref="L43" si="25">B43+D43+F43+H43+J43</f>
        <v>7004534.9999999981</v>
      </c>
      <c r="M43" s="12">
        <f t="shared" ref="M43" si="26">C43+E43+G43+I43+K43</f>
        <v>10131790</v>
      </c>
      <c r="N43" s="18">
        <f>L43+M43</f>
        <v>17136325</v>
      </c>
      <c r="P43" s="4" t="s">
        <v>16</v>
      </c>
      <c r="Q43" s="2">
        <v>1565</v>
      </c>
      <c r="R43" s="2">
        <v>1924</v>
      </c>
      <c r="S43" s="2">
        <v>153</v>
      </c>
      <c r="T43" s="2">
        <v>0</v>
      </c>
      <c r="U43" s="2">
        <v>0</v>
      </c>
      <c r="V43" s="2">
        <v>0</v>
      </c>
      <c r="W43" s="2">
        <v>2496</v>
      </c>
      <c r="X43" s="2">
        <v>305</v>
      </c>
      <c r="Y43" s="2">
        <v>752</v>
      </c>
      <c r="Z43" s="2">
        <v>0</v>
      </c>
      <c r="AA43" s="1">
        <f t="shared" ref="AA43" si="27">Q43+S43+U43+W43+Y43</f>
        <v>4966</v>
      </c>
      <c r="AB43" s="12">
        <f t="shared" ref="AB43" si="28">R43+T43+V43+X43+Z43</f>
        <v>2229</v>
      </c>
      <c r="AC43" s="18">
        <f>AA43+AB43</f>
        <v>7195</v>
      </c>
      <c r="AE43" s="4" t="s">
        <v>16</v>
      </c>
      <c r="AF43" s="2">
        <f t="shared" ref="AF43:AO43" si="29">IFERROR(B43/Q43, "N.A.")</f>
        <v>2460.1527156549519</v>
      </c>
      <c r="AG43" s="2">
        <f t="shared" si="29"/>
        <v>4963.6278586278586</v>
      </c>
      <c r="AH43" s="2">
        <f t="shared" si="29"/>
        <v>3247.2156862745096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1064.7323717948716</v>
      </c>
      <c r="AM43" s="2">
        <f t="shared" si="29"/>
        <v>1907.4426229508197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1410.4983890455092</v>
      </c>
      <c r="AQ43" s="16">
        <f t="shared" ref="AQ43" si="31">IFERROR(M43/AB43, "N.A.")</f>
        <v>4545.4419021982949</v>
      </c>
      <c r="AR43" s="13">
        <f t="shared" ref="AR43" si="32">IFERROR(N43/AC43, "N.A.")</f>
        <v>2381.6990965948576</v>
      </c>
    </row>
    <row r="44" spans="1:44" ht="15" customHeight="1" thickBot="1" x14ac:dyDescent="0.3">
      <c r="A44" s="5" t="s">
        <v>0</v>
      </c>
      <c r="B44" s="48">
        <f>B43+C43</f>
        <v>13400159</v>
      </c>
      <c r="C44" s="49"/>
      <c r="D44" s="48">
        <f>D43+E43</f>
        <v>496823.99999999994</v>
      </c>
      <c r="E44" s="49"/>
      <c r="F44" s="48">
        <f>F43+G43</f>
        <v>0</v>
      </c>
      <c r="G44" s="49"/>
      <c r="H44" s="48">
        <f>H43+I43</f>
        <v>3239341.9999999995</v>
      </c>
      <c r="I44" s="49"/>
      <c r="J44" s="48">
        <f>J43+K43</f>
        <v>0</v>
      </c>
      <c r="K44" s="49"/>
      <c r="L44" s="48">
        <f>L43+M43</f>
        <v>17136325</v>
      </c>
      <c r="M44" s="50"/>
      <c r="N44" s="19">
        <f>B44+D44+F44+H44+J44</f>
        <v>17136325</v>
      </c>
      <c r="P44" s="5" t="s">
        <v>0</v>
      </c>
      <c r="Q44" s="48">
        <f>Q43+R43</f>
        <v>3489</v>
      </c>
      <c r="R44" s="49"/>
      <c r="S44" s="48">
        <f>S43+T43</f>
        <v>153</v>
      </c>
      <c r="T44" s="49"/>
      <c r="U44" s="48">
        <f>U43+V43</f>
        <v>0</v>
      </c>
      <c r="V44" s="49"/>
      <c r="W44" s="48">
        <f>W43+X43</f>
        <v>2801</v>
      </c>
      <c r="X44" s="49"/>
      <c r="Y44" s="48">
        <f>Y43+Z43</f>
        <v>752</v>
      </c>
      <c r="Z44" s="49"/>
      <c r="AA44" s="48">
        <f>AA43+AB43</f>
        <v>7195</v>
      </c>
      <c r="AB44" s="50"/>
      <c r="AC44" s="19">
        <f>Q44+S44+U44+W44+Y44</f>
        <v>7195</v>
      </c>
      <c r="AE44" s="5" t="s">
        <v>0</v>
      </c>
      <c r="AF44" s="28">
        <f>IFERROR(B44/Q44,"N.A.")</f>
        <v>3840.687589567211</v>
      </c>
      <c r="AG44" s="29"/>
      <c r="AH44" s="28">
        <f>IFERROR(D44/S44,"N.A.")</f>
        <v>3247.2156862745096</v>
      </c>
      <c r="AI44" s="29"/>
      <c r="AJ44" s="28" t="str">
        <f>IFERROR(F44/U44,"N.A.")</f>
        <v>N.A.</v>
      </c>
      <c r="AK44" s="29"/>
      <c r="AL44" s="28">
        <f>IFERROR(H44/W44,"N.A.")</f>
        <v>1156.4948232774007</v>
      </c>
      <c r="AM44" s="29"/>
      <c r="AN44" s="28">
        <f>IFERROR(J44/Y44,"N.A.")</f>
        <v>0</v>
      </c>
      <c r="AO44" s="29"/>
      <c r="AP44" s="28">
        <f>IFERROR(L44/AA44,"N.A.")</f>
        <v>2381.6990965948576</v>
      </c>
      <c r="AQ44" s="29"/>
      <c r="AR44" s="17">
        <f>IFERROR(N44/AC44, "N.A.")</f>
        <v>2381.6990965948576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4732800</v>
      </c>
      <c r="C15" s="2"/>
      <c r="D15" s="2">
        <v>701760</v>
      </c>
      <c r="E15" s="2"/>
      <c r="F15" s="2">
        <v>818720</v>
      </c>
      <c r="G15" s="2"/>
      <c r="H15" s="2">
        <v>3391840.0000000005</v>
      </c>
      <c r="I15" s="2"/>
      <c r="J15" s="2"/>
      <c r="K15" s="2"/>
      <c r="L15" s="1">
        <f t="shared" ref="L15:M18" si="0">B15+D15+F15+H15+J15</f>
        <v>9645120</v>
      </c>
      <c r="M15" s="12">
        <f t="shared" si="0"/>
        <v>0</v>
      </c>
      <c r="N15" s="13">
        <f>L15+M15</f>
        <v>9645120</v>
      </c>
      <c r="P15" s="3" t="s">
        <v>12</v>
      </c>
      <c r="Q15" s="2">
        <v>1360</v>
      </c>
      <c r="R15" s="2">
        <v>0</v>
      </c>
      <c r="S15" s="2">
        <v>272</v>
      </c>
      <c r="T15" s="2">
        <v>0</v>
      </c>
      <c r="U15" s="2">
        <v>272</v>
      </c>
      <c r="V15" s="2">
        <v>0</v>
      </c>
      <c r="W15" s="2">
        <v>816</v>
      </c>
      <c r="X15" s="2">
        <v>0</v>
      </c>
      <c r="Y15" s="2">
        <v>0</v>
      </c>
      <c r="Z15" s="2">
        <v>0</v>
      </c>
      <c r="AA15" s="1">
        <f t="shared" ref="AA15:AB18" si="1">Q15+S15+U15+W15+Y15</f>
        <v>2720</v>
      </c>
      <c r="AB15" s="12">
        <f t="shared" si="1"/>
        <v>0</v>
      </c>
      <c r="AC15" s="13">
        <f>AA15+AB15</f>
        <v>2720</v>
      </c>
      <c r="AE15" s="3" t="s">
        <v>12</v>
      </c>
      <c r="AF15" s="2">
        <f t="shared" ref="AF15:AR18" si="2">IFERROR(B15/Q15, "N.A.")</f>
        <v>3480</v>
      </c>
      <c r="AG15" s="2" t="str">
        <f t="shared" si="2"/>
        <v>N.A.</v>
      </c>
      <c r="AH15" s="2">
        <f t="shared" si="2"/>
        <v>2580</v>
      </c>
      <c r="AI15" s="2" t="str">
        <f t="shared" si="2"/>
        <v>N.A.</v>
      </c>
      <c r="AJ15" s="2">
        <f t="shared" si="2"/>
        <v>3010</v>
      </c>
      <c r="AK15" s="2" t="str">
        <f t="shared" si="2"/>
        <v>N.A.</v>
      </c>
      <c r="AL15" s="2">
        <f t="shared" si="2"/>
        <v>4156.666666666667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3546</v>
      </c>
      <c r="AQ15" s="16" t="str">
        <f t="shared" si="2"/>
        <v>N.A.</v>
      </c>
      <c r="AR15" s="13">
        <f t="shared" si="2"/>
        <v>3546</v>
      </c>
    </row>
    <row r="16" spans="1:44" ht="15" customHeight="1" thickBot="1" x14ac:dyDescent="0.3">
      <c r="A16" s="3" t="s">
        <v>13</v>
      </c>
      <c r="B16" s="2">
        <v>350880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350880</v>
      </c>
      <c r="M16" s="12">
        <f t="shared" si="0"/>
        <v>0</v>
      </c>
      <c r="N16" s="13">
        <f>L16+M16</f>
        <v>350880</v>
      </c>
      <c r="P16" s="3" t="s">
        <v>13</v>
      </c>
      <c r="Q16" s="2">
        <v>272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272</v>
      </c>
      <c r="AB16" s="12">
        <f t="shared" si="1"/>
        <v>0</v>
      </c>
      <c r="AC16" s="13">
        <f>AA16+AB16</f>
        <v>272</v>
      </c>
      <c r="AE16" s="3" t="s">
        <v>13</v>
      </c>
      <c r="AF16" s="2">
        <f t="shared" si="2"/>
        <v>1290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1290</v>
      </c>
      <c r="AQ16" s="16" t="str">
        <f t="shared" si="2"/>
        <v>N.A.</v>
      </c>
      <c r="AR16" s="13">
        <f t="shared" si="2"/>
        <v>1290</v>
      </c>
    </row>
    <row r="17" spans="1:44" ht="15" customHeight="1" thickBot="1" x14ac:dyDescent="0.3">
      <c r="A17" s="3" t="s">
        <v>14</v>
      </c>
      <c r="B17" s="2">
        <v>4202400</v>
      </c>
      <c r="C17" s="2">
        <v>15229280</v>
      </c>
      <c r="D17" s="2">
        <v>2720000</v>
      </c>
      <c r="E17" s="2">
        <v>11696000</v>
      </c>
      <c r="F17" s="2"/>
      <c r="G17" s="2"/>
      <c r="H17" s="2"/>
      <c r="I17" s="2">
        <v>3264000</v>
      </c>
      <c r="J17" s="2"/>
      <c r="K17" s="2"/>
      <c r="L17" s="1">
        <f t="shared" si="0"/>
        <v>6922400</v>
      </c>
      <c r="M17" s="12">
        <f t="shared" si="0"/>
        <v>30189280</v>
      </c>
      <c r="N17" s="13">
        <f>L17+M17</f>
        <v>37111680</v>
      </c>
      <c r="P17" s="3" t="s">
        <v>14</v>
      </c>
      <c r="Q17" s="2">
        <v>1360</v>
      </c>
      <c r="R17" s="2">
        <v>3536</v>
      </c>
      <c r="S17" s="2">
        <v>272</v>
      </c>
      <c r="T17" s="2">
        <v>272</v>
      </c>
      <c r="U17" s="2">
        <v>0</v>
      </c>
      <c r="V17" s="2">
        <v>0</v>
      </c>
      <c r="W17" s="2">
        <v>0</v>
      </c>
      <c r="X17" s="2">
        <v>272</v>
      </c>
      <c r="Y17" s="2">
        <v>0</v>
      </c>
      <c r="Z17" s="2">
        <v>0</v>
      </c>
      <c r="AA17" s="1">
        <f t="shared" si="1"/>
        <v>1632</v>
      </c>
      <c r="AB17" s="12">
        <f t="shared" si="1"/>
        <v>4080</v>
      </c>
      <c r="AC17" s="13">
        <f>AA17+AB17</f>
        <v>5712</v>
      </c>
      <c r="AE17" s="3" t="s">
        <v>14</v>
      </c>
      <c r="AF17" s="2">
        <f t="shared" si="2"/>
        <v>3090</v>
      </c>
      <c r="AG17" s="2">
        <f t="shared" si="2"/>
        <v>4306.9230769230771</v>
      </c>
      <c r="AH17" s="2">
        <f t="shared" si="2"/>
        <v>10000</v>
      </c>
      <c r="AI17" s="2">
        <f t="shared" si="2"/>
        <v>43000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12000</v>
      </c>
      <c r="AN17" s="2" t="str">
        <f t="shared" si="2"/>
        <v>N.A.</v>
      </c>
      <c r="AO17" s="2" t="str">
        <f t="shared" si="2"/>
        <v>N.A.</v>
      </c>
      <c r="AP17" s="15">
        <f t="shared" si="2"/>
        <v>4241.666666666667</v>
      </c>
      <c r="AQ17" s="16">
        <f t="shared" si="2"/>
        <v>7399.333333333333</v>
      </c>
      <c r="AR17" s="13">
        <f t="shared" si="2"/>
        <v>6497.1428571428569</v>
      </c>
    </row>
    <row r="18" spans="1:44" ht="15" customHeight="1" thickBot="1" x14ac:dyDescent="0.3">
      <c r="A18" s="3" t="s">
        <v>15</v>
      </c>
      <c r="B18" s="2">
        <v>350880</v>
      </c>
      <c r="C18" s="2"/>
      <c r="D18" s="2"/>
      <c r="E18" s="2"/>
      <c r="F18" s="2"/>
      <c r="G18" s="2">
        <v>877200</v>
      </c>
      <c r="H18" s="2">
        <v>816000</v>
      </c>
      <c r="I18" s="2"/>
      <c r="J18" s="2"/>
      <c r="K18" s="2"/>
      <c r="L18" s="1">
        <f t="shared" si="0"/>
        <v>1166880</v>
      </c>
      <c r="M18" s="12">
        <f t="shared" si="0"/>
        <v>877200</v>
      </c>
      <c r="N18" s="13">
        <f>L18+M18</f>
        <v>2044080</v>
      </c>
      <c r="P18" s="3" t="s">
        <v>15</v>
      </c>
      <c r="Q18" s="2">
        <v>272</v>
      </c>
      <c r="R18" s="2">
        <v>0</v>
      </c>
      <c r="S18" s="2">
        <v>0</v>
      </c>
      <c r="T18" s="2">
        <v>0</v>
      </c>
      <c r="U18" s="2">
        <v>0</v>
      </c>
      <c r="V18" s="2">
        <v>272</v>
      </c>
      <c r="W18" s="2">
        <v>272</v>
      </c>
      <c r="X18" s="2">
        <v>0</v>
      </c>
      <c r="Y18" s="2">
        <v>0</v>
      </c>
      <c r="Z18" s="2">
        <v>0</v>
      </c>
      <c r="AA18" s="1">
        <f t="shared" si="1"/>
        <v>544</v>
      </c>
      <c r="AB18" s="12">
        <f t="shared" si="1"/>
        <v>272</v>
      </c>
      <c r="AC18" s="18">
        <f>AA18+AB18</f>
        <v>816</v>
      </c>
      <c r="AE18" s="3" t="s">
        <v>15</v>
      </c>
      <c r="AF18" s="2">
        <f t="shared" si="2"/>
        <v>1290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3225</v>
      </c>
      <c r="AL18" s="2">
        <f t="shared" si="2"/>
        <v>3000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2145</v>
      </c>
      <c r="AQ18" s="16">
        <f t="shared" si="2"/>
        <v>3225</v>
      </c>
      <c r="AR18" s="13">
        <f t="shared" si="2"/>
        <v>2505</v>
      </c>
    </row>
    <row r="19" spans="1:44" ht="15" customHeight="1" thickBot="1" x14ac:dyDescent="0.3">
      <c r="A19" s="4" t="s">
        <v>16</v>
      </c>
      <c r="B19" s="2">
        <v>9636959.9999999981</v>
      </c>
      <c r="C19" s="2">
        <v>15229280</v>
      </c>
      <c r="D19" s="2">
        <v>3421760</v>
      </c>
      <c r="E19" s="2">
        <v>11696000</v>
      </c>
      <c r="F19" s="2">
        <v>818720</v>
      </c>
      <c r="G19" s="2">
        <v>877200</v>
      </c>
      <c r="H19" s="2">
        <v>4207840</v>
      </c>
      <c r="I19" s="2">
        <v>3264000</v>
      </c>
      <c r="J19" s="2"/>
      <c r="K19" s="2"/>
      <c r="L19" s="1">
        <f t="shared" ref="L19" si="3">B19+D19+F19+H19+J19</f>
        <v>18085280</v>
      </c>
      <c r="M19" s="12">
        <f t="shared" ref="M19" si="4">C19+E19+G19+I19+K19</f>
        <v>31066480</v>
      </c>
      <c r="N19" s="18">
        <f>L19+M19</f>
        <v>49151760</v>
      </c>
      <c r="P19" s="4" t="s">
        <v>16</v>
      </c>
      <c r="Q19" s="2">
        <v>3264</v>
      </c>
      <c r="R19" s="2">
        <v>3536</v>
      </c>
      <c r="S19" s="2">
        <v>544</v>
      </c>
      <c r="T19" s="2">
        <v>272</v>
      </c>
      <c r="U19" s="2">
        <v>272</v>
      </c>
      <c r="V19" s="2">
        <v>272</v>
      </c>
      <c r="W19" s="2">
        <v>1088</v>
      </c>
      <c r="X19" s="2">
        <v>272</v>
      </c>
      <c r="Y19" s="2">
        <v>0</v>
      </c>
      <c r="Z19" s="2">
        <v>0</v>
      </c>
      <c r="AA19" s="1">
        <f t="shared" ref="AA19" si="5">Q19+S19+U19+W19+Y19</f>
        <v>5168</v>
      </c>
      <c r="AB19" s="12">
        <f t="shared" ref="AB19" si="6">R19+T19+V19+X19+Z19</f>
        <v>4352</v>
      </c>
      <c r="AC19" s="13">
        <f>AA19+AB19</f>
        <v>9520</v>
      </c>
      <c r="AE19" s="4" t="s">
        <v>16</v>
      </c>
      <c r="AF19" s="2">
        <f t="shared" ref="AF19:AO19" si="7">IFERROR(B19/Q19, "N.A.")</f>
        <v>2952.4999999999995</v>
      </c>
      <c r="AG19" s="2">
        <f t="shared" si="7"/>
        <v>4306.9230769230771</v>
      </c>
      <c r="AH19" s="2">
        <f t="shared" si="7"/>
        <v>6290</v>
      </c>
      <c r="AI19" s="2">
        <f t="shared" si="7"/>
        <v>43000</v>
      </c>
      <c r="AJ19" s="2">
        <f t="shared" si="7"/>
        <v>3010</v>
      </c>
      <c r="AK19" s="2">
        <f t="shared" si="7"/>
        <v>3225</v>
      </c>
      <c r="AL19" s="2">
        <f t="shared" si="7"/>
        <v>3867.5</v>
      </c>
      <c r="AM19" s="2">
        <f t="shared" si="7"/>
        <v>12000</v>
      </c>
      <c r="AN19" s="2" t="str">
        <f t="shared" si="7"/>
        <v>N.A.</v>
      </c>
      <c r="AO19" s="2" t="str">
        <f t="shared" si="7"/>
        <v>N.A.</v>
      </c>
      <c r="AP19" s="15">
        <f t="shared" ref="AP19" si="8">IFERROR(L19/AA19, "N.A.")</f>
        <v>3499.4736842105262</v>
      </c>
      <c r="AQ19" s="16">
        <f t="shared" ref="AQ19" si="9">IFERROR(M19/AB19, "N.A.")</f>
        <v>7138.4375</v>
      </c>
      <c r="AR19" s="13">
        <f t="shared" ref="AR19" si="10">IFERROR(N19/AC19, "N.A.")</f>
        <v>5163</v>
      </c>
    </row>
    <row r="20" spans="1:44" ht="15" customHeight="1" thickBot="1" x14ac:dyDescent="0.3">
      <c r="A20" s="5" t="s">
        <v>0</v>
      </c>
      <c r="B20" s="48">
        <f>B19+C19</f>
        <v>24866240</v>
      </c>
      <c r="C20" s="49"/>
      <c r="D20" s="48">
        <f>D19+E19</f>
        <v>15117760</v>
      </c>
      <c r="E20" s="49"/>
      <c r="F20" s="48">
        <f>F19+G19</f>
        <v>1695920</v>
      </c>
      <c r="G20" s="49"/>
      <c r="H20" s="48">
        <f>H19+I19</f>
        <v>7471840</v>
      </c>
      <c r="I20" s="49"/>
      <c r="J20" s="48">
        <f>J19+K19</f>
        <v>0</v>
      </c>
      <c r="K20" s="49"/>
      <c r="L20" s="48">
        <f>L19+M19</f>
        <v>49151760</v>
      </c>
      <c r="M20" s="50"/>
      <c r="N20" s="19">
        <f>B20+D20+F20+H20+J20</f>
        <v>49151760</v>
      </c>
      <c r="P20" s="5" t="s">
        <v>0</v>
      </c>
      <c r="Q20" s="48">
        <f>Q19+R19</f>
        <v>6800</v>
      </c>
      <c r="R20" s="49"/>
      <c r="S20" s="48">
        <f>S19+T19</f>
        <v>816</v>
      </c>
      <c r="T20" s="49"/>
      <c r="U20" s="48">
        <f>U19+V19</f>
        <v>544</v>
      </c>
      <c r="V20" s="49"/>
      <c r="W20" s="48">
        <f>W19+X19</f>
        <v>1360</v>
      </c>
      <c r="X20" s="49"/>
      <c r="Y20" s="48">
        <f>Y19+Z19</f>
        <v>0</v>
      </c>
      <c r="Z20" s="49"/>
      <c r="AA20" s="48">
        <f>AA19+AB19</f>
        <v>9520</v>
      </c>
      <c r="AB20" s="49"/>
      <c r="AC20" s="20">
        <f>Q20+S20+U20+W20+Y20</f>
        <v>9520</v>
      </c>
      <c r="AE20" s="5" t="s">
        <v>0</v>
      </c>
      <c r="AF20" s="28">
        <f>IFERROR(B20/Q20,"N.A.")</f>
        <v>3656.8</v>
      </c>
      <c r="AG20" s="29"/>
      <c r="AH20" s="28">
        <f>IFERROR(D20/S20,"N.A.")</f>
        <v>18526.666666666668</v>
      </c>
      <c r="AI20" s="29"/>
      <c r="AJ20" s="28">
        <f>IFERROR(F20/U20,"N.A.")</f>
        <v>3117.5</v>
      </c>
      <c r="AK20" s="29"/>
      <c r="AL20" s="28">
        <f>IFERROR(H20/W20,"N.A.")</f>
        <v>5494</v>
      </c>
      <c r="AM20" s="29"/>
      <c r="AN20" s="28" t="str">
        <f>IFERROR(J20/Y20,"N.A.")</f>
        <v>N.A.</v>
      </c>
      <c r="AO20" s="29"/>
      <c r="AP20" s="28">
        <f>IFERROR(L20/AA20,"N.A.")</f>
        <v>5163</v>
      </c>
      <c r="AQ20" s="29"/>
      <c r="AR20" s="17">
        <f>IFERROR(N20/AC20, "N.A.")</f>
        <v>5163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2627520</v>
      </c>
      <c r="C27" s="2"/>
      <c r="D27" s="2">
        <v>701760</v>
      </c>
      <c r="E27" s="2"/>
      <c r="F27" s="2">
        <v>818720</v>
      </c>
      <c r="G27" s="2"/>
      <c r="H27" s="2">
        <v>3157920</v>
      </c>
      <c r="I27" s="2"/>
      <c r="J27" s="2"/>
      <c r="K27" s="2"/>
      <c r="L27" s="1">
        <f t="shared" ref="L27:M30" si="11">B27+D27+F27+H27+J27</f>
        <v>7305920</v>
      </c>
      <c r="M27" s="12">
        <f t="shared" si="11"/>
        <v>0</v>
      </c>
      <c r="N27" s="13">
        <f>L27+M27</f>
        <v>7305920</v>
      </c>
      <c r="P27" s="3" t="s">
        <v>12</v>
      </c>
      <c r="Q27" s="2">
        <v>544</v>
      </c>
      <c r="R27" s="2">
        <v>0</v>
      </c>
      <c r="S27" s="2">
        <v>272</v>
      </c>
      <c r="T27" s="2">
        <v>0</v>
      </c>
      <c r="U27" s="2">
        <v>272</v>
      </c>
      <c r="V27" s="2">
        <v>0</v>
      </c>
      <c r="W27" s="2">
        <v>544</v>
      </c>
      <c r="X27" s="2">
        <v>0</v>
      </c>
      <c r="Y27" s="2">
        <v>0</v>
      </c>
      <c r="Z27" s="2">
        <v>0</v>
      </c>
      <c r="AA27" s="1">
        <f t="shared" ref="AA27:AB30" si="12">Q27+S27+U27+W27+Y27</f>
        <v>1632</v>
      </c>
      <c r="AB27" s="12">
        <f t="shared" si="12"/>
        <v>0</v>
      </c>
      <c r="AC27" s="13">
        <f>AA27+AB27</f>
        <v>1632</v>
      </c>
      <c r="AE27" s="3" t="s">
        <v>12</v>
      </c>
      <c r="AF27" s="2">
        <f t="shared" ref="AF27:AR30" si="13">IFERROR(B27/Q27, "N.A.")</f>
        <v>4830</v>
      </c>
      <c r="AG27" s="2" t="str">
        <f t="shared" si="13"/>
        <v>N.A.</v>
      </c>
      <c r="AH27" s="2">
        <f t="shared" si="13"/>
        <v>2580</v>
      </c>
      <c r="AI27" s="2" t="str">
        <f t="shared" si="13"/>
        <v>N.A.</v>
      </c>
      <c r="AJ27" s="2">
        <f t="shared" si="13"/>
        <v>3010</v>
      </c>
      <c r="AK27" s="2" t="str">
        <f t="shared" si="13"/>
        <v>N.A.</v>
      </c>
      <c r="AL27" s="2">
        <f t="shared" si="13"/>
        <v>5805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4476.666666666667</v>
      </c>
      <c r="AQ27" s="16" t="str">
        <f t="shared" si="13"/>
        <v>N.A.</v>
      </c>
      <c r="AR27" s="13">
        <f t="shared" si="13"/>
        <v>4476.666666666667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2105280</v>
      </c>
      <c r="C29" s="2">
        <v>11666080</v>
      </c>
      <c r="D29" s="2">
        <v>2720000</v>
      </c>
      <c r="E29" s="2">
        <v>11696000</v>
      </c>
      <c r="F29" s="2"/>
      <c r="G29" s="2"/>
      <c r="H29" s="2"/>
      <c r="I29" s="2"/>
      <c r="J29" s="2"/>
      <c r="K29" s="2"/>
      <c r="L29" s="1">
        <f t="shared" si="11"/>
        <v>4825280</v>
      </c>
      <c r="M29" s="12">
        <f t="shared" si="11"/>
        <v>23362080</v>
      </c>
      <c r="N29" s="13">
        <f>L29+M29</f>
        <v>28187360</v>
      </c>
      <c r="P29" s="3" t="s">
        <v>14</v>
      </c>
      <c r="Q29" s="2">
        <v>816</v>
      </c>
      <c r="R29" s="2">
        <v>2176</v>
      </c>
      <c r="S29" s="2">
        <v>272</v>
      </c>
      <c r="T29" s="2">
        <v>272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2"/>
        <v>1088</v>
      </c>
      <c r="AB29" s="12">
        <f t="shared" si="12"/>
        <v>2448</v>
      </c>
      <c r="AC29" s="13">
        <f>AA29+AB29</f>
        <v>3536</v>
      </c>
      <c r="AE29" s="3" t="s">
        <v>14</v>
      </c>
      <c r="AF29" s="2">
        <f t="shared" si="13"/>
        <v>2580</v>
      </c>
      <c r="AG29" s="2">
        <f t="shared" si="13"/>
        <v>5361.25</v>
      </c>
      <c r="AH29" s="2">
        <f t="shared" si="13"/>
        <v>10000</v>
      </c>
      <c r="AI29" s="2">
        <f t="shared" si="13"/>
        <v>43000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>
        <f t="shared" si="13"/>
        <v>4435</v>
      </c>
      <c r="AQ29" s="16">
        <f t="shared" si="13"/>
        <v>9543.3333333333339</v>
      </c>
      <c r="AR29" s="13">
        <f t="shared" si="13"/>
        <v>7971.5384615384619</v>
      </c>
    </row>
    <row r="30" spans="1:44" ht="15" customHeight="1" thickBot="1" x14ac:dyDescent="0.3">
      <c r="A30" s="3" t="s">
        <v>15</v>
      </c>
      <c r="B30" s="2">
        <v>350880</v>
      </c>
      <c r="C30" s="2"/>
      <c r="D30" s="2"/>
      <c r="E30" s="2"/>
      <c r="F30" s="2"/>
      <c r="G30" s="2">
        <v>877200</v>
      </c>
      <c r="H30" s="2">
        <v>816000</v>
      </c>
      <c r="I30" s="2"/>
      <c r="J30" s="2"/>
      <c r="K30" s="2"/>
      <c r="L30" s="1">
        <f t="shared" si="11"/>
        <v>1166880</v>
      </c>
      <c r="M30" s="12">
        <f t="shared" si="11"/>
        <v>877200</v>
      </c>
      <c r="N30" s="13">
        <f>L30+M30</f>
        <v>2044080</v>
      </c>
      <c r="P30" s="3" t="s">
        <v>15</v>
      </c>
      <c r="Q30" s="2">
        <v>272</v>
      </c>
      <c r="R30" s="2">
        <v>0</v>
      </c>
      <c r="S30" s="2">
        <v>0</v>
      </c>
      <c r="T30" s="2">
        <v>0</v>
      </c>
      <c r="U30" s="2">
        <v>0</v>
      </c>
      <c r="V30" s="2">
        <v>272</v>
      </c>
      <c r="W30" s="2">
        <v>272</v>
      </c>
      <c r="X30" s="2">
        <v>0</v>
      </c>
      <c r="Y30" s="2">
        <v>0</v>
      </c>
      <c r="Z30" s="2">
        <v>0</v>
      </c>
      <c r="AA30" s="1">
        <f t="shared" si="12"/>
        <v>544</v>
      </c>
      <c r="AB30" s="12">
        <f t="shared" si="12"/>
        <v>272</v>
      </c>
      <c r="AC30" s="18">
        <f>AA30+AB30</f>
        <v>816</v>
      </c>
      <c r="AE30" s="3" t="s">
        <v>15</v>
      </c>
      <c r="AF30" s="2">
        <f t="shared" si="13"/>
        <v>1290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3225</v>
      </c>
      <c r="AL30" s="2">
        <f t="shared" si="13"/>
        <v>3000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2145</v>
      </c>
      <c r="AQ30" s="16">
        <f t="shared" si="13"/>
        <v>3225</v>
      </c>
      <c r="AR30" s="13">
        <f t="shared" si="13"/>
        <v>2505</v>
      </c>
    </row>
    <row r="31" spans="1:44" ht="15" customHeight="1" thickBot="1" x14ac:dyDescent="0.3">
      <c r="A31" s="4" t="s">
        <v>16</v>
      </c>
      <c r="B31" s="2">
        <v>5083680</v>
      </c>
      <c r="C31" s="2">
        <v>11666080</v>
      </c>
      <c r="D31" s="2">
        <v>3421760</v>
      </c>
      <c r="E31" s="2">
        <v>11696000</v>
      </c>
      <c r="F31" s="2">
        <v>818720</v>
      </c>
      <c r="G31" s="2">
        <v>877200</v>
      </c>
      <c r="H31" s="2">
        <v>3973920</v>
      </c>
      <c r="I31" s="2"/>
      <c r="J31" s="2"/>
      <c r="K31" s="2"/>
      <c r="L31" s="1">
        <f t="shared" ref="L31" si="14">B31+D31+F31+H31+J31</f>
        <v>13298080</v>
      </c>
      <c r="M31" s="12">
        <f t="shared" ref="M31" si="15">C31+E31+G31+I31+K31</f>
        <v>24239280</v>
      </c>
      <c r="N31" s="18">
        <f>L31+M31</f>
        <v>37537360</v>
      </c>
      <c r="P31" s="4" t="s">
        <v>16</v>
      </c>
      <c r="Q31" s="2">
        <v>1632</v>
      </c>
      <c r="R31" s="2">
        <v>2176</v>
      </c>
      <c r="S31" s="2">
        <v>544</v>
      </c>
      <c r="T31" s="2">
        <v>272</v>
      </c>
      <c r="U31" s="2">
        <v>272</v>
      </c>
      <c r="V31" s="2">
        <v>272</v>
      </c>
      <c r="W31" s="2">
        <v>816</v>
      </c>
      <c r="X31" s="2">
        <v>0</v>
      </c>
      <c r="Y31" s="2">
        <v>0</v>
      </c>
      <c r="Z31" s="2">
        <v>0</v>
      </c>
      <c r="AA31" s="1">
        <f t="shared" ref="AA31" si="16">Q31+S31+U31+W31+Y31</f>
        <v>3264</v>
      </c>
      <c r="AB31" s="12">
        <f t="shared" ref="AB31" si="17">R31+T31+V31+X31+Z31</f>
        <v>2720</v>
      </c>
      <c r="AC31" s="13">
        <f>AA31+AB31</f>
        <v>5984</v>
      </c>
      <c r="AE31" s="4" t="s">
        <v>16</v>
      </c>
      <c r="AF31" s="2">
        <f t="shared" ref="AF31:AO31" si="18">IFERROR(B31/Q31, "N.A.")</f>
        <v>3115</v>
      </c>
      <c r="AG31" s="2">
        <f t="shared" si="18"/>
        <v>5361.25</v>
      </c>
      <c r="AH31" s="2">
        <f t="shared" si="18"/>
        <v>6290</v>
      </c>
      <c r="AI31" s="2">
        <f t="shared" si="18"/>
        <v>43000</v>
      </c>
      <c r="AJ31" s="2">
        <f t="shared" si="18"/>
        <v>3010</v>
      </c>
      <c r="AK31" s="2">
        <f t="shared" si="18"/>
        <v>3225</v>
      </c>
      <c r="AL31" s="2">
        <f t="shared" si="18"/>
        <v>4870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>
        <f t="shared" ref="AP31" si="19">IFERROR(L31/AA31, "N.A.")</f>
        <v>4074.1666666666665</v>
      </c>
      <c r="AQ31" s="16">
        <f t="shared" ref="AQ31" si="20">IFERROR(M31/AB31, "N.A.")</f>
        <v>8911.5</v>
      </c>
      <c r="AR31" s="13">
        <f t="shared" ref="AR31" si="21">IFERROR(N31/AC31, "N.A.")</f>
        <v>6272.954545454545</v>
      </c>
    </row>
    <row r="32" spans="1:44" ht="15" customHeight="1" thickBot="1" x14ac:dyDescent="0.3">
      <c r="A32" s="5" t="s">
        <v>0</v>
      </c>
      <c r="B32" s="48">
        <f>B31+C31</f>
        <v>16749760</v>
      </c>
      <c r="C32" s="49"/>
      <c r="D32" s="48">
        <f>D31+E31</f>
        <v>15117760</v>
      </c>
      <c r="E32" s="49"/>
      <c r="F32" s="48">
        <f>F31+G31</f>
        <v>1695920</v>
      </c>
      <c r="G32" s="49"/>
      <c r="H32" s="48">
        <f>H31+I31</f>
        <v>3973920</v>
      </c>
      <c r="I32" s="49"/>
      <c r="J32" s="48">
        <f>J31+K31</f>
        <v>0</v>
      </c>
      <c r="K32" s="49"/>
      <c r="L32" s="48">
        <f>L31+M31</f>
        <v>37537360</v>
      </c>
      <c r="M32" s="50"/>
      <c r="N32" s="19">
        <f>B32+D32+F32+H32+J32</f>
        <v>37537360</v>
      </c>
      <c r="P32" s="5" t="s">
        <v>0</v>
      </c>
      <c r="Q32" s="48">
        <f>Q31+R31</f>
        <v>3808</v>
      </c>
      <c r="R32" s="49"/>
      <c r="S32" s="48">
        <f>S31+T31</f>
        <v>816</v>
      </c>
      <c r="T32" s="49"/>
      <c r="U32" s="48">
        <f>U31+V31</f>
        <v>544</v>
      </c>
      <c r="V32" s="49"/>
      <c r="W32" s="48">
        <f>W31+X31</f>
        <v>816</v>
      </c>
      <c r="X32" s="49"/>
      <c r="Y32" s="48">
        <f>Y31+Z31</f>
        <v>0</v>
      </c>
      <c r="Z32" s="49"/>
      <c r="AA32" s="48">
        <f>AA31+AB31</f>
        <v>5984</v>
      </c>
      <c r="AB32" s="49"/>
      <c r="AC32" s="20">
        <f>Q32+S32+U32+W32+Y32</f>
        <v>5984</v>
      </c>
      <c r="AE32" s="5" t="s">
        <v>0</v>
      </c>
      <c r="AF32" s="28">
        <f>IFERROR(B32/Q32,"N.A.")</f>
        <v>4398.5714285714284</v>
      </c>
      <c r="AG32" s="29"/>
      <c r="AH32" s="28">
        <f>IFERROR(D32/S32,"N.A.")</f>
        <v>18526.666666666668</v>
      </c>
      <c r="AI32" s="29"/>
      <c r="AJ32" s="28">
        <f>IFERROR(F32/U32,"N.A.")</f>
        <v>3117.5</v>
      </c>
      <c r="AK32" s="29"/>
      <c r="AL32" s="28">
        <f>IFERROR(H32/W32,"N.A.")</f>
        <v>4870</v>
      </c>
      <c r="AM32" s="29"/>
      <c r="AN32" s="28" t="str">
        <f>IFERROR(J32/Y32,"N.A.")</f>
        <v>N.A.</v>
      </c>
      <c r="AO32" s="29"/>
      <c r="AP32" s="28">
        <f>IFERROR(L32/AA32,"N.A.")</f>
        <v>6272.954545454545</v>
      </c>
      <c r="AQ32" s="29"/>
      <c r="AR32" s="17">
        <f>IFERROR(N32/AC32, "N.A.")</f>
        <v>6272.954545454545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2105280</v>
      </c>
      <c r="C39" s="2"/>
      <c r="D39" s="2"/>
      <c r="E39" s="2"/>
      <c r="F39" s="2"/>
      <c r="G39" s="2"/>
      <c r="H39" s="2">
        <v>233920</v>
      </c>
      <c r="I39" s="2"/>
      <c r="J39" s="2"/>
      <c r="K39" s="2"/>
      <c r="L39" s="1">
        <f t="shared" ref="L39:M42" si="22">B39+D39+F39+H39+J39</f>
        <v>2339200</v>
      </c>
      <c r="M39" s="12">
        <f t="shared" si="22"/>
        <v>0</v>
      </c>
      <c r="N39" s="13">
        <f>L39+M39</f>
        <v>2339200</v>
      </c>
      <c r="P39" s="3" t="s">
        <v>12</v>
      </c>
      <c r="Q39" s="2">
        <v>816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272</v>
      </c>
      <c r="X39" s="2">
        <v>0</v>
      </c>
      <c r="Y39" s="2">
        <v>0</v>
      </c>
      <c r="Z39" s="2">
        <v>0</v>
      </c>
      <c r="AA39" s="1">
        <f t="shared" ref="AA39:AB42" si="23">Q39+S39+U39+W39+Y39</f>
        <v>1088</v>
      </c>
      <c r="AB39" s="12">
        <f t="shared" si="23"/>
        <v>0</v>
      </c>
      <c r="AC39" s="13">
        <f>AA39+AB39</f>
        <v>1088</v>
      </c>
      <c r="AE39" s="3" t="s">
        <v>12</v>
      </c>
      <c r="AF39" s="2">
        <f t="shared" ref="AF39:AR42" si="24">IFERROR(B39/Q39, "N.A.")</f>
        <v>2580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860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2150</v>
      </c>
      <c r="AQ39" s="16" t="str">
        <f t="shared" si="24"/>
        <v>N.A.</v>
      </c>
      <c r="AR39" s="13">
        <f t="shared" si="24"/>
        <v>2150</v>
      </c>
    </row>
    <row r="40" spans="1:44" ht="15" customHeight="1" thickBot="1" x14ac:dyDescent="0.3">
      <c r="A40" s="3" t="s">
        <v>13</v>
      </c>
      <c r="B40" s="2">
        <v>350880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350880</v>
      </c>
      <c r="M40" s="12">
        <f t="shared" si="22"/>
        <v>0</v>
      </c>
      <c r="N40" s="13">
        <f>L40+M40</f>
        <v>350880</v>
      </c>
      <c r="P40" s="3" t="s">
        <v>13</v>
      </c>
      <c r="Q40" s="2">
        <v>272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272</v>
      </c>
      <c r="AB40" s="12">
        <f t="shared" si="23"/>
        <v>0</v>
      </c>
      <c r="AC40" s="13">
        <f>AA40+AB40</f>
        <v>272</v>
      </c>
      <c r="AE40" s="3" t="s">
        <v>13</v>
      </c>
      <c r="AF40" s="2">
        <f t="shared" si="24"/>
        <v>1290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1290</v>
      </c>
      <c r="AQ40" s="16" t="str">
        <f t="shared" si="24"/>
        <v>N.A.</v>
      </c>
      <c r="AR40" s="13">
        <f t="shared" si="24"/>
        <v>1290</v>
      </c>
    </row>
    <row r="41" spans="1:44" ht="15" customHeight="1" thickBot="1" x14ac:dyDescent="0.3">
      <c r="A41" s="3" t="s">
        <v>14</v>
      </c>
      <c r="B41" s="2">
        <v>2097120</v>
      </c>
      <c r="C41" s="2">
        <v>3563200</v>
      </c>
      <c r="D41" s="2"/>
      <c r="E41" s="2"/>
      <c r="F41" s="2"/>
      <c r="G41" s="2"/>
      <c r="H41" s="2"/>
      <c r="I41" s="2">
        <v>3264000</v>
      </c>
      <c r="J41" s="2"/>
      <c r="K41" s="2"/>
      <c r="L41" s="1">
        <f t="shared" si="22"/>
        <v>2097120</v>
      </c>
      <c r="M41" s="12">
        <f t="shared" si="22"/>
        <v>6827200</v>
      </c>
      <c r="N41" s="13">
        <f>L41+M41</f>
        <v>8924320</v>
      </c>
      <c r="P41" s="3" t="s">
        <v>14</v>
      </c>
      <c r="Q41" s="2">
        <v>544</v>
      </c>
      <c r="R41" s="2">
        <v>1360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272</v>
      </c>
      <c r="Y41" s="2">
        <v>0</v>
      </c>
      <c r="Z41" s="2">
        <v>0</v>
      </c>
      <c r="AA41" s="1">
        <f t="shared" si="23"/>
        <v>544</v>
      </c>
      <c r="AB41" s="12">
        <f t="shared" si="23"/>
        <v>1632</v>
      </c>
      <c r="AC41" s="13">
        <f>AA41+AB41</f>
        <v>2176</v>
      </c>
      <c r="AE41" s="3" t="s">
        <v>14</v>
      </c>
      <c r="AF41" s="2">
        <f t="shared" si="24"/>
        <v>3855</v>
      </c>
      <c r="AG41" s="2">
        <f t="shared" si="24"/>
        <v>2620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12000</v>
      </c>
      <c r="AN41" s="2" t="str">
        <f t="shared" si="24"/>
        <v>N.A.</v>
      </c>
      <c r="AO41" s="2" t="str">
        <f t="shared" si="24"/>
        <v>N.A.</v>
      </c>
      <c r="AP41" s="15">
        <f t="shared" si="24"/>
        <v>3855</v>
      </c>
      <c r="AQ41" s="16">
        <f t="shared" si="24"/>
        <v>4183.333333333333</v>
      </c>
      <c r="AR41" s="13">
        <f t="shared" si="24"/>
        <v>4101.25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4553280</v>
      </c>
      <c r="C43" s="2">
        <v>3563200</v>
      </c>
      <c r="D43" s="2"/>
      <c r="E43" s="2"/>
      <c r="F43" s="2"/>
      <c r="G43" s="2"/>
      <c r="H43" s="2">
        <v>233920</v>
      </c>
      <c r="I43" s="2">
        <v>3264000</v>
      </c>
      <c r="J43" s="2"/>
      <c r="K43" s="2"/>
      <c r="L43" s="1">
        <f t="shared" ref="L43" si="25">B43+D43+F43+H43+J43</f>
        <v>4787200</v>
      </c>
      <c r="M43" s="12">
        <f t="shared" ref="M43" si="26">C43+E43+G43+I43+K43</f>
        <v>6827200</v>
      </c>
      <c r="N43" s="18">
        <f>L43+M43</f>
        <v>11614400</v>
      </c>
      <c r="P43" s="4" t="s">
        <v>16</v>
      </c>
      <c r="Q43" s="2">
        <v>1632</v>
      </c>
      <c r="R43" s="2">
        <v>1360</v>
      </c>
      <c r="S43" s="2">
        <v>0</v>
      </c>
      <c r="T43" s="2">
        <v>0</v>
      </c>
      <c r="U43" s="2">
        <v>0</v>
      </c>
      <c r="V43" s="2">
        <v>0</v>
      </c>
      <c r="W43" s="2">
        <v>272</v>
      </c>
      <c r="X43" s="2">
        <v>272</v>
      </c>
      <c r="Y43" s="2">
        <v>0</v>
      </c>
      <c r="Z43" s="2">
        <v>0</v>
      </c>
      <c r="AA43" s="1">
        <f t="shared" ref="AA43" si="27">Q43+S43+U43+W43+Y43</f>
        <v>1904</v>
      </c>
      <c r="AB43" s="12">
        <f t="shared" ref="AB43" si="28">R43+T43+V43+X43+Z43</f>
        <v>1632</v>
      </c>
      <c r="AC43" s="18">
        <f>AA43+AB43</f>
        <v>3536</v>
      </c>
      <c r="AE43" s="4" t="s">
        <v>16</v>
      </c>
      <c r="AF43" s="2">
        <f t="shared" ref="AF43:AO43" si="29">IFERROR(B43/Q43, "N.A.")</f>
        <v>2790</v>
      </c>
      <c r="AG43" s="2">
        <f t="shared" si="29"/>
        <v>2620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860</v>
      </c>
      <c r="AM43" s="2">
        <f t="shared" si="29"/>
        <v>12000</v>
      </c>
      <c r="AN43" s="2" t="str">
        <f t="shared" si="29"/>
        <v>N.A.</v>
      </c>
      <c r="AO43" s="2" t="str">
        <f t="shared" si="29"/>
        <v>N.A.</v>
      </c>
      <c r="AP43" s="15">
        <f t="shared" ref="AP43" si="30">IFERROR(L43/AA43, "N.A.")</f>
        <v>2514.2857142857142</v>
      </c>
      <c r="AQ43" s="16">
        <f t="shared" ref="AQ43" si="31">IFERROR(M43/AB43, "N.A.")</f>
        <v>4183.333333333333</v>
      </c>
      <c r="AR43" s="13">
        <f t="shared" ref="AR43" si="32">IFERROR(N43/AC43, "N.A.")</f>
        <v>3284.6153846153848</v>
      </c>
    </row>
    <row r="44" spans="1:44" ht="15" customHeight="1" thickBot="1" x14ac:dyDescent="0.3">
      <c r="A44" s="5" t="s">
        <v>0</v>
      </c>
      <c r="B44" s="48">
        <f>B43+C43</f>
        <v>8116480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3497920</v>
      </c>
      <c r="I44" s="49"/>
      <c r="J44" s="48">
        <f>J43+K43</f>
        <v>0</v>
      </c>
      <c r="K44" s="49"/>
      <c r="L44" s="48">
        <f>L43+M43</f>
        <v>11614400</v>
      </c>
      <c r="M44" s="50"/>
      <c r="N44" s="19">
        <f>B44+D44+F44+H44+J44</f>
        <v>11614400</v>
      </c>
      <c r="P44" s="5" t="s">
        <v>0</v>
      </c>
      <c r="Q44" s="48">
        <f>Q43+R43</f>
        <v>2992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544</v>
      </c>
      <c r="X44" s="49"/>
      <c r="Y44" s="48">
        <f>Y43+Z43</f>
        <v>0</v>
      </c>
      <c r="Z44" s="49"/>
      <c r="AA44" s="48">
        <f>AA43+AB43</f>
        <v>3536</v>
      </c>
      <c r="AB44" s="50"/>
      <c r="AC44" s="19">
        <f>Q44+S44+U44+W44+Y44</f>
        <v>3536</v>
      </c>
      <c r="AE44" s="5" t="s">
        <v>0</v>
      </c>
      <c r="AF44" s="28">
        <f>IFERROR(B44/Q44,"N.A.")</f>
        <v>2712.7272727272725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>
        <f>IFERROR(H44/W44,"N.A.")</f>
        <v>6430</v>
      </c>
      <c r="AM44" s="29"/>
      <c r="AN44" s="28" t="str">
        <f>IFERROR(J44/Y44,"N.A.")</f>
        <v>N.A.</v>
      </c>
      <c r="AO44" s="29"/>
      <c r="AP44" s="28">
        <f>IFERROR(L44/AA44,"N.A.")</f>
        <v>3284.6153846153848</v>
      </c>
      <c r="AQ44" s="29"/>
      <c r="AR44" s="17">
        <f>IFERROR(N44/AC44, "N.A.")</f>
        <v>3284.6153846153848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18827836</v>
      </c>
      <c r="C15" s="2"/>
      <c r="D15" s="2">
        <v>14527457.999999996</v>
      </c>
      <c r="E15" s="2"/>
      <c r="F15" s="2">
        <v>7302485.0000000019</v>
      </c>
      <c r="G15" s="2"/>
      <c r="H15" s="2">
        <v>44495851.999999993</v>
      </c>
      <c r="I15" s="2"/>
      <c r="J15" s="2">
        <v>0</v>
      </c>
      <c r="K15" s="2"/>
      <c r="L15" s="1">
        <f t="shared" ref="L15:M18" si="0">B15+D15+F15+H15+J15</f>
        <v>85153631</v>
      </c>
      <c r="M15" s="12">
        <f t="shared" si="0"/>
        <v>0</v>
      </c>
      <c r="N15" s="13">
        <f>L15+M15</f>
        <v>85153631</v>
      </c>
      <c r="P15" s="3" t="s">
        <v>12</v>
      </c>
      <c r="Q15" s="2">
        <v>6409</v>
      </c>
      <c r="R15" s="2">
        <v>0</v>
      </c>
      <c r="S15" s="2">
        <v>4959</v>
      </c>
      <c r="T15" s="2">
        <v>0</v>
      </c>
      <c r="U15" s="2">
        <v>2188</v>
      </c>
      <c r="V15" s="2">
        <v>0</v>
      </c>
      <c r="W15" s="2">
        <v>21247</v>
      </c>
      <c r="X15" s="2">
        <v>0</v>
      </c>
      <c r="Y15" s="2">
        <v>3540</v>
      </c>
      <c r="Z15" s="2">
        <v>0</v>
      </c>
      <c r="AA15" s="1">
        <f t="shared" ref="AA15:AB18" si="1">Q15+S15+U15+W15+Y15</f>
        <v>38343</v>
      </c>
      <c r="AB15" s="12">
        <f t="shared" si="1"/>
        <v>0</v>
      </c>
      <c r="AC15" s="13">
        <f>AA15+AB15</f>
        <v>38343</v>
      </c>
      <c r="AE15" s="3" t="s">
        <v>12</v>
      </c>
      <c r="AF15" s="2">
        <f t="shared" ref="AF15:AR18" si="2">IFERROR(B15/Q15, "N.A.")</f>
        <v>2937.7182087689189</v>
      </c>
      <c r="AG15" s="2" t="str">
        <f t="shared" si="2"/>
        <v>N.A.</v>
      </c>
      <c r="AH15" s="2">
        <f t="shared" si="2"/>
        <v>2929.5136116152444</v>
      </c>
      <c r="AI15" s="2" t="str">
        <f t="shared" si="2"/>
        <v>N.A.</v>
      </c>
      <c r="AJ15" s="2">
        <f t="shared" si="2"/>
        <v>3337.5159963436936</v>
      </c>
      <c r="AK15" s="2" t="str">
        <f t="shared" si="2"/>
        <v>N.A.</v>
      </c>
      <c r="AL15" s="2">
        <f t="shared" si="2"/>
        <v>2094.2181013790178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2220.8390318963043</v>
      </c>
      <c r="AQ15" s="16" t="str">
        <f t="shared" si="2"/>
        <v>N.A.</v>
      </c>
      <c r="AR15" s="13">
        <f t="shared" si="2"/>
        <v>2220.8390318963043</v>
      </c>
    </row>
    <row r="16" spans="1:44" ht="15" customHeight="1" thickBot="1" x14ac:dyDescent="0.3">
      <c r="A16" s="3" t="s">
        <v>13</v>
      </c>
      <c r="B16" s="2">
        <v>10733361.999999996</v>
      </c>
      <c r="C16" s="2">
        <v>1336440</v>
      </c>
      <c r="D16" s="2">
        <v>1273765</v>
      </c>
      <c r="E16" s="2"/>
      <c r="F16" s="2"/>
      <c r="G16" s="2"/>
      <c r="H16" s="2"/>
      <c r="I16" s="2"/>
      <c r="J16" s="2"/>
      <c r="K16" s="2"/>
      <c r="L16" s="1">
        <f t="shared" si="0"/>
        <v>12007126.999999996</v>
      </c>
      <c r="M16" s="12">
        <f t="shared" si="0"/>
        <v>1336440</v>
      </c>
      <c r="N16" s="13">
        <f>L16+M16</f>
        <v>13343566.999999996</v>
      </c>
      <c r="P16" s="3" t="s">
        <v>13</v>
      </c>
      <c r="Q16" s="2">
        <v>7497</v>
      </c>
      <c r="R16" s="2">
        <v>677</v>
      </c>
      <c r="S16" s="2">
        <v>747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8244</v>
      </c>
      <c r="AB16" s="12">
        <f t="shared" si="1"/>
        <v>677</v>
      </c>
      <c r="AC16" s="13">
        <f>AA16+AB16</f>
        <v>8921</v>
      </c>
      <c r="AE16" s="3" t="s">
        <v>13</v>
      </c>
      <c r="AF16" s="2">
        <f t="shared" si="2"/>
        <v>1431.6876083766836</v>
      </c>
      <c r="AG16" s="2">
        <f t="shared" si="2"/>
        <v>1974.0620384047268</v>
      </c>
      <c r="AH16" s="2">
        <f t="shared" si="2"/>
        <v>1705.1740294511378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1456.4685832120326</v>
      </c>
      <c r="AQ16" s="16">
        <f t="shared" si="2"/>
        <v>1974.0620384047268</v>
      </c>
      <c r="AR16" s="13">
        <f t="shared" si="2"/>
        <v>1495.7478982176881</v>
      </c>
    </row>
    <row r="17" spans="1:44" ht="15" customHeight="1" thickBot="1" x14ac:dyDescent="0.3">
      <c r="A17" s="3" t="s">
        <v>14</v>
      </c>
      <c r="B17" s="2">
        <v>29127395.000000011</v>
      </c>
      <c r="C17" s="2">
        <v>337398374.99999994</v>
      </c>
      <c r="D17" s="2">
        <v>6091928.0000000009</v>
      </c>
      <c r="E17" s="2">
        <v>4246250</v>
      </c>
      <c r="F17" s="2"/>
      <c r="G17" s="2">
        <v>95857660</v>
      </c>
      <c r="H17" s="2"/>
      <c r="I17" s="2">
        <v>16474252.000000004</v>
      </c>
      <c r="J17" s="2">
        <v>0</v>
      </c>
      <c r="K17" s="2"/>
      <c r="L17" s="1">
        <f t="shared" si="0"/>
        <v>35219323.000000015</v>
      </c>
      <c r="M17" s="12">
        <f t="shared" si="0"/>
        <v>453976536.99999994</v>
      </c>
      <c r="N17" s="13">
        <f>L17+M17</f>
        <v>489195859.99999994</v>
      </c>
      <c r="P17" s="3" t="s">
        <v>14</v>
      </c>
      <c r="Q17" s="2">
        <v>9229</v>
      </c>
      <c r="R17" s="2">
        <v>52000</v>
      </c>
      <c r="S17" s="2">
        <v>2310</v>
      </c>
      <c r="T17" s="2">
        <v>838</v>
      </c>
      <c r="U17" s="2">
        <v>0</v>
      </c>
      <c r="V17" s="2">
        <v>3811</v>
      </c>
      <c r="W17" s="2">
        <v>0</v>
      </c>
      <c r="X17" s="2">
        <v>3882</v>
      </c>
      <c r="Y17" s="2">
        <v>5661</v>
      </c>
      <c r="Z17" s="2">
        <v>0</v>
      </c>
      <c r="AA17" s="1">
        <f t="shared" si="1"/>
        <v>17200</v>
      </c>
      <c r="AB17" s="12">
        <f t="shared" si="1"/>
        <v>60531</v>
      </c>
      <c r="AC17" s="13">
        <f>AA17+AB17</f>
        <v>77731</v>
      </c>
      <c r="AE17" s="3" t="s">
        <v>14</v>
      </c>
      <c r="AF17" s="2">
        <f t="shared" si="2"/>
        <v>3156.0727056019082</v>
      </c>
      <c r="AG17" s="2">
        <f t="shared" si="2"/>
        <v>6488.4302884615372</v>
      </c>
      <c r="AH17" s="2">
        <f t="shared" si="2"/>
        <v>2637.1982683982687</v>
      </c>
      <c r="AI17" s="2">
        <f t="shared" si="2"/>
        <v>5067.1241050119334</v>
      </c>
      <c r="AJ17" s="2" t="str">
        <f t="shared" si="2"/>
        <v>N.A.</v>
      </c>
      <c r="AK17" s="2">
        <f t="shared" si="2"/>
        <v>25152.889005510366</v>
      </c>
      <c r="AL17" s="2" t="str">
        <f t="shared" si="2"/>
        <v>N.A.</v>
      </c>
      <c r="AM17" s="2">
        <f t="shared" si="2"/>
        <v>4243.7537351880483</v>
      </c>
      <c r="AN17" s="2">
        <f t="shared" si="2"/>
        <v>0</v>
      </c>
      <c r="AO17" s="2" t="str">
        <f t="shared" si="2"/>
        <v>N.A.</v>
      </c>
      <c r="AP17" s="15">
        <f t="shared" si="2"/>
        <v>2047.6350581395357</v>
      </c>
      <c r="AQ17" s="16">
        <f t="shared" si="2"/>
        <v>7499.9014884934986</v>
      </c>
      <c r="AR17" s="13">
        <f t="shared" si="2"/>
        <v>6293.4461154494338</v>
      </c>
    </row>
    <row r="18" spans="1:44" ht="15" customHeight="1" thickBot="1" x14ac:dyDescent="0.3">
      <c r="A18" s="3" t="s">
        <v>15</v>
      </c>
      <c r="B18" s="2">
        <v>5933090.0000000019</v>
      </c>
      <c r="C18" s="2">
        <v>717580</v>
      </c>
      <c r="D18" s="2">
        <v>7495674</v>
      </c>
      <c r="E18" s="2">
        <v>212420</v>
      </c>
      <c r="F18" s="2"/>
      <c r="G18" s="2">
        <v>5008827.9999999991</v>
      </c>
      <c r="H18" s="2">
        <v>6474426.0000000028</v>
      </c>
      <c r="I18" s="2"/>
      <c r="J18" s="2">
        <v>0</v>
      </c>
      <c r="K18" s="2"/>
      <c r="L18" s="1">
        <f t="shared" si="0"/>
        <v>19903190.000000004</v>
      </c>
      <c r="M18" s="12">
        <f t="shared" si="0"/>
        <v>5938827.9999999991</v>
      </c>
      <c r="N18" s="13">
        <f>L18+M18</f>
        <v>25842018.000000004</v>
      </c>
      <c r="P18" s="3" t="s">
        <v>15</v>
      </c>
      <c r="Q18" s="2">
        <v>3145</v>
      </c>
      <c r="R18" s="2">
        <v>329</v>
      </c>
      <c r="S18" s="2">
        <v>1097</v>
      </c>
      <c r="T18" s="2">
        <v>76</v>
      </c>
      <c r="U18" s="2">
        <v>0</v>
      </c>
      <c r="V18" s="2">
        <v>1908</v>
      </c>
      <c r="W18" s="2">
        <v>5207</v>
      </c>
      <c r="X18" s="2">
        <v>0</v>
      </c>
      <c r="Y18" s="2">
        <v>3000</v>
      </c>
      <c r="Z18" s="2">
        <v>0</v>
      </c>
      <c r="AA18" s="1">
        <f t="shared" si="1"/>
        <v>12449</v>
      </c>
      <c r="AB18" s="12">
        <f t="shared" si="1"/>
        <v>2313</v>
      </c>
      <c r="AC18" s="18">
        <f>AA18+AB18</f>
        <v>14762</v>
      </c>
      <c r="AE18" s="3" t="s">
        <v>15</v>
      </c>
      <c r="AF18" s="2">
        <f t="shared" si="2"/>
        <v>1886.5151033386333</v>
      </c>
      <c r="AG18" s="2">
        <f t="shared" si="2"/>
        <v>2181.094224924012</v>
      </c>
      <c r="AH18" s="2">
        <f t="shared" si="2"/>
        <v>6832.8842297174115</v>
      </c>
      <c r="AI18" s="2">
        <f t="shared" si="2"/>
        <v>2795</v>
      </c>
      <c r="AJ18" s="2" t="str">
        <f t="shared" si="2"/>
        <v>N.A.</v>
      </c>
      <c r="AK18" s="2">
        <f t="shared" si="2"/>
        <v>2625.1719077568127</v>
      </c>
      <c r="AL18" s="2">
        <f t="shared" si="2"/>
        <v>1243.4081044747461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1598.7782151176805</v>
      </c>
      <c r="AQ18" s="16">
        <f t="shared" si="2"/>
        <v>2567.5866839602245</v>
      </c>
      <c r="AR18" s="13">
        <f t="shared" si="2"/>
        <v>1750.5770220837287</v>
      </c>
    </row>
    <row r="19" spans="1:44" ht="15" customHeight="1" thickBot="1" x14ac:dyDescent="0.3">
      <c r="A19" s="4" t="s">
        <v>16</v>
      </c>
      <c r="B19" s="2">
        <v>64621683</v>
      </c>
      <c r="C19" s="2">
        <v>339452394.99999988</v>
      </c>
      <c r="D19" s="2">
        <v>29388824.999999996</v>
      </c>
      <c r="E19" s="2">
        <v>4458670</v>
      </c>
      <c r="F19" s="2">
        <v>7302485.0000000019</v>
      </c>
      <c r="G19" s="2">
        <v>100866488.00000001</v>
      </c>
      <c r="H19" s="2">
        <v>50970277.999999993</v>
      </c>
      <c r="I19" s="2">
        <v>16474252.000000004</v>
      </c>
      <c r="J19" s="2">
        <v>0</v>
      </c>
      <c r="K19" s="2"/>
      <c r="L19" s="1">
        <f t="shared" ref="L19" si="3">B19+D19+F19+H19+J19</f>
        <v>152283271</v>
      </c>
      <c r="M19" s="12">
        <f t="shared" ref="M19" si="4">C19+E19+G19+I19+K19</f>
        <v>461251804.99999988</v>
      </c>
      <c r="N19" s="18">
        <f>L19+M19</f>
        <v>613535075.99999988</v>
      </c>
      <c r="P19" s="4" t="s">
        <v>16</v>
      </c>
      <c r="Q19" s="2">
        <v>26280</v>
      </c>
      <c r="R19" s="2">
        <v>53006</v>
      </c>
      <c r="S19" s="2">
        <v>9113</v>
      </c>
      <c r="T19" s="2">
        <v>914</v>
      </c>
      <c r="U19" s="2">
        <v>2188</v>
      </c>
      <c r="V19" s="2">
        <v>5719</v>
      </c>
      <c r="W19" s="2">
        <v>26454</v>
      </c>
      <c r="X19" s="2">
        <v>3882</v>
      </c>
      <c r="Y19" s="2">
        <v>12201</v>
      </c>
      <c r="Z19" s="2">
        <v>0</v>
      </c>
      <c r="AA19" s="1">
        <f t="shared" ref="AA19" si="5">Q19+S19+U19+W19+Y19</f>
        <v>76236</v>
      </c>
      <c r="AB19" s="12">
        <f t="shared" ref="AB19" si="6">R19+T19+V19+X19+Z19</f>
        <v>63521</v>
      </c>
      <c r="AC19" s="13">
        <f>AA19+AB19</f>
        <v>139757</v>
      </c>
      <c r="AE19" s="4" t="s">
        <v>16</v>
      </c>
      <c r="AF19" s="2">
        <f t="shared" ref="AF19:AO19" si="7">IFERROR(B19/Q19, "N.A.")</f>
        <v>2458.9681506849315</v>
      </c>
      <c r="AG19" s="2">
        <f t="shared" si="7"/>
        <v>6404.0371844696801</v>
      </c>
      <c r="AH19" s="2">
        <f t="shared" si="7"/>
        <v>3224.9341599912209</v>
      </c>
      <c r="AI19" s="2">
        <f t="shared" si="7"/>
        <v>4878.1947483588619</v>
      </c>
      <c r="AJ19" s="2">
        <f t="shared" si="7"/>
        <v>3337.5159963436936</v>
      </c>
      <c r="AK19" s="2">
        <f t="shared" si="7"/>
        <v>17637.084805035847</v>
      </c>
      <c r="AL19" s="2">
        <f t="shared" si="7"/>
        <v>1926.7512663491341</v>
      </c>
      <c r="AM19" s="2">
        <f t="shared" si="7"/>
        <v>4243.7537351880483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1997.524411039404</v>
      </c>
      <c r="AQ19" s="16">
        <f t="shared" ref="AQ19" si="9">IFERROR(M19/AB19, "N.A.")</f>
        <v>7261.406542718154</v>
      </c>
      <c r="AR19" s="13">
        <f t="shared" ref="AR19" si="10">IFERROR(N19/AC19, "N.A.")</f>
        <v>4390.0132086407111</v>
      </c>
    </row>
    <row r="20" spans="1:44" ht="15" customHeight="1" thickBot="1" x14ac:dyDescent="0.3">
      <c r="A20" s="5" t="s">
        <v>0</v>
      </c>
      <c r="B20" s="48">
        <f>B19+C19</f>
        <v>404074077.99999988</v>
      </c>
      <c r="C20" s="49"/>
      <c r="D20" s="48">
        <f>D19+E19</f>
        <v>33847495</v>
      </c>
      <c r="E20" s="49"/>
      <c r="F20" s="48">
        <f>F19+G19</f>
        <v>108168973.00000001</v>
      </c>
      <c r="G20" s="49"/>
      <c r="H20" s="48">
        <f>H19+I19</f>
        <v>67444530</v>
      </c>
      <c r="I20" s="49"/>
      <c r="J20" s="48">
        <f>J19+K19</f>
        <v>0</v>
      </c>
      <c r="K20" s="49"/>
      <c r="L20" s="48">
        <f>L19+M19</f>
        <v>613535075.99999988</v>
      </c>
      <c r="M20" s="50"/>
      <c r="N20" s="19">
        <f>B20+D20+F20+H20+J20</f>
        <v>613535075.99999988</v>
      </c>
      <c r="P20" s="5" t="s">
        <v>0</v>
      </c>
      <c r="Q20" s="48">
        <f>Q19+R19</f>
        <v>79286</v>
      </c>
      <c r="R20" s="49"/>
      <c r="S20" s="48">
        <f>S19+T19</f>
        <v>10027</v>
      </c>
      <c r="T20" s="49"/>
      <c r="U20" s="48">
        <f>U19+V19</f>
        <v>7907</v>
      </c>
      <c r="V20" s="49"/>
      <c r="W20" s="48">
        <f>W19+X19</f>
        <v>30336</v>
      </c>
      <c r="X20" s="49"/>
      <c r="Y20" s="48">
        <f>Y19+Z19</f>
        <v>12201</v>
      </c>
      <c r="Z20" s="49"/>
      <c r="AA20" s="48">
        <f>AA19+AB19</f>
        <v>139757</v>
      </c>
      <c r="AB20" s="49"/>
      <c r="AC20" s="20">
        <f>Q20+S20+U20+W20+Y20</f>
        <v>139757</v>
      </c>
      <c r="AE20" s="5" t="s">
        <v>0</v>
      </c>
      <c r="AF20" s="28">
        <f>IFERROR(B20/Q20,"N.A.")</f>
        <v>5096.411447165955</v>
      </c>
      <c r="AG20" s="29"/>
      <c r="AH20" s="28">
        <f>IFERROR(D20/S20,"N.A.")</f>
        <v>3375.6352847312255</v>
      </c>
      <c r="AI20" s="29"/>
      <c r="AJ20" s="28">
        <f>IFERROR(F20/U20,"N.A.")</f>
        <v>13680.153408372331</v>
      </c>
      <c r="AK20" s="29"/>
      <c r="AL20" s="28">
        <f>IFERROR(H20/W20,"N.A.")</f>
        <v>2223.2505933544303</v>
      </c>
      <c r="AM20" s="29"/>
      <c r="AN20" s="28">
        <f>IFERROR(J20/Y20,"N.A.")</f>
        <v>0</v>
      </c>
      <c r="AO20" s="29"/>
      <c r="AP20" s="28">
        <f>IFERROR(L20/AA20,"N.A.")</f>
        <v>4390.0132086407111</v>
      </c>
      <c r="AQ20" s="29"/>
      <c r="AR20" s="17">
        <f>IFERROR(N20/AC20, "N.A.")</f>
        <v>4390.0132086407111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17240534</v>
      </c>
      <c r="C27" s="2"/>
      <c r="D27" s="2">
        <v>14026560.000000002</v>
      </c>
      <c r="E27" s="2"/>
      <c r="F27" s="2">
        <v>5591920</v>
      </c>
      <c r="G27" s="2"/>
      <c r="H27" s="2">
        <v>24961336.999999993</v>
      </c>
      <c r="I27" s="2"/>
      <c r="J27" s="2">
        <v>0</v>
      </c>
      <c r="K27" s="2"/>
      <c r="L27" s="1">
        <f t="shared" ref="L27:M30" si="11">B27+D27+F27+H27+J27</f>
        <v>61820350.999999993</v>
      </c>
      <c r="M27" s="12">
        <f t="shared" si="11"/>
        <v>0</v>
      </c>
      <c r="N27" s="13">
        <f>L27+M27</f>
        <v>61820350.999999993</v>
      </c>
      <c r="P27" s="3" t="s">
        <v>12</v>
      </c>
      <c r="Q27" s="2">
        <v>5503</v>
      </c>
      <c r="R27" s="2">
        <v>0</v>
      </c>
      <c r="S27" s="2">
        <v>4516</v>
      </c>
      <c r="T27" s="2">
        <v>0</v>
      </c>
      <c r="U27" s="2">
        <v>1382</v>
      </c>
      <c r="V27" s="2">
        <v>0</v>
      </c>
      <c r="W27" s="2">
        <v>7824</v>
      </c>
      <c r="X27" s="2">
        <v>0</v>
      </c>
      <c r="Y27" s="2">
        <v>1031</v>
      </c>
      <c r="Z27" s="2">
        <v>0</v>
      </c>
      <c r="AA27" s="1">
        <f t="shared" ref="AA27:AB30" si="12">Q27+S27+U27+W27+Y27</f>
        <v>20256</v>
      </c>
      <c r="AB27" s="12">
        <f t="shared" si="12"/>
        <v>0</v>
      </c>
      <c r="AC27" s="13">
        <f>AA27+AB27</f>
        <v>20256</v>
      </c>
      <c r="AE27" s="3" t="s">
        <v>12</v>
      </c>
      <c r="AF27" s="2">
        <f t="shared" ref="AF27:AR30" si="13">IFERROR(B27/Q27, "N.A.")</f>
        <v>3132.9336725422495</v>
      </c>
      <c r="AG27" s="2" t="str">
        <f t="shared" si="13"/>
        <v>N.A.</v>
      </c>
      <c r="AH27" s="2">
        <f t="shared" si="13"/>
        <v>3105.9698848538533</v>
      </c>
      <c r="AI27" s="2" t="str">
        <f t="shared" si="13"/>
        <v>N.A.</v>
      </c>
      <c r="AJ27" s="2">
        <f t="shared" si="13"/>
        <v>4046.2518089725036</v>
      </c>
      <c r="AK27" s="2" t="str">
        <f t="shared" si="13"/>
        <v>N.A.</v>
      </c>
      <c r="AL27" s="2">
        <f t="shared" si="13"/>
        <v>3190.3549335378316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3051.9525572669822</v>
      </c>
      <c r="AQ27" s="16" t="str">
        <f t="shared" si="13"/>
        <v>N.A.</v>
      </c>
      <c r="AR27" s="13">
        <f t="shared" si="13"/>
        <v>3051.9525572669822</v>
      </c>
    </row>
    <row r="28" spans="1:44" ht="15" customHeight="1" thickBot="1" x14ac:dyDescent="0.3">
      <c r="A28" s="3" t="s">
        <v>13</v>
      </c>
      <c r="B28" s="2">
        <v>878553.99999999988</v>
      </c>
      <c r="C28" s="2">
        <v>60200</v>
      </c>
      <c r="D28" s="2">
        <v>167813</v>
      </c>
      <c r="E28" s="2"/>
      <c r="F28" s="2"/>
      <c r="G28" s="2"/>
      <c r="H28" s="2"/>
      <c r="I28" s="2"/>
      <c r="J28" s="2"/>
      <c r="K28" s="2"/>
      <c r="L28" s="1">
        <f t="shared" si="11"/>
        <v>1046366.9999999999</v>
      </c>
      <c r="M28" s="12">
        <f t="shared" si="11"/>
        <v>60200</v>
      </c>
      <c r="N28" s="13">
        <f>L28+M28</f>
        <v>1106567</v>
      </c>
      <c r="P28" s="3" t="s">
        <v>13</v>
      </c>
      <c r="Q28" s="2">
        <v>685</v>
      </c>
      <c r="R28" s="2">
        <v>43</v>
      </c>
      <c r="S28" s="2">
        <v>312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997</v>
      </c>
      <c r="AB28" s="12">
        <f t="shared" si="12"/>
        <v>43</v>
      </c>
      <c r="AC28" s="13">
        <f>AA28+AB28</f>
        <v>1040</v>
      </c>
      <c r="AE28" s="3" t="s">
        <v>13</v>
      </c>
      <c r="AF28" s="2">
        <f t="shared" si="13"/>
        <v>1282.5605839416057</v>
      </c>
      <c r="AG28" s="2">
        <f t="shared" si="13"/>
        <v>1400</v>
      </c>
      <c r="AH28" s="2">
        <f t="shared" si="13"/>
        <v>537.86217948717945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1049.5155466399196</v>
      </c>
      <c r="AQ28" s="16">
        <f t="shared" si="13"/>
        <v>1400</v>
      </c>
      <c r="AR28" s="13">
        <f t="shared" si="13"/>
        <v>1064.0067307692307</v>
      </c>
    </row>
    <row r="29" spans="1:44" ht="15" customHeight="1" thickBot="1" x14ac:dyDescent="0.3">
      <c r="A29" s="3" t="s">
        <v>14</v>
      </c>
      <c r="B29" s="2">
        <v>13956807</v>
      </c>
      <c r="C29" s="2">
        <v>201075294.00000003</v>
      </c>
      <c r="D29" s="2">
        <v>4847678.0000000009</v>
      </c>
      <c r="E29" s="2">
        <v>4246250</v>
      </c>
      <c r="F29" s="2"/>
      <c r="G29" s="2">
        <v>81803860</v>
      </c>
      <c r="H29" s="2"/>
      <c r="I29" s="2">
        <v>9823632.0000000019</v>
      </c>
      <c r="J29" s="2">
        <v>0</v>
      </c>
      <c r="K29" s="2"/>
      <c r="L29" s="1">
        <f t="shared" si="11"/>
        <v>18804485</v>
      </c>
      <c r="M29" s="12">
        <f t="shared" si="11"/>
        <v>296949036</v>
      </c>
      <c r="N29" s="13">
        <f>L29+M29</f>
        <v>315753521</v>
      </c>
      <c r="P29" s="3" t="s">
        <v>14</v>
      </c>
      <c r="Q29" s="2">
        <v>5240</v>
      </c>
      <c r="R29" s="2">
        <v>31571</v>
      </c>
      <c r="S29" s="2">
        <v>2023</v>
      </c>
      <c r="T29" s="2">
        <v>838</v>
      </c>
      <c r="U29" s="2">
        <v>0</v>
      </c>
      <c r="V29" s="2">
        <v>2780</v>
      </c>
      <c r="W29" s="2">
        <v>0</v>
      </c>
      <c r="X29" s="2">
        <v>1915</v>
      </c>
      <c r="Y29" s="2">
        <v>1637</v>
      </c>
      <c r="Z29" s="2">
        <v>0</v>
      </c>
      <c r="AA29" s="1">
        <f t="shared" si="12"/>
        <v>8900</v>
      </c>
      <c r="AB29" s="12">
        <f t="shared" si="12"/>
        <v>37104</v>
      </c>
      <c r="AC29" s="13">
        <f>AA29+AB29</f>
        <v>46004</v>
      </c>
      <c r="AE29" s="3" t="s">
        <v>14</v>
      </c>
      <c r="AF29" s="2">
        <f t="shared" si="13"/>
        <v>2663.5127862595418</v>
      </c>
      <c r="AG29" s="2">
        <f t="shared" si="13"/>
        <v>6368.9871717715632</v>
      </c>
      <c r="AH29" s="2">
        <f t="shared" si="13"/>
        <v>2396.2817597627291</v>
      </c>
      <c r="AI29" s="2">
        <f t="shared" si="13"/>
        <v>5067.1241050119334</v>
      </c>
      <c r="AJ29" s="2" t="str">
        <f t="shared" si="13"/>
        <v>N.A.</v>
      </c>
      <c r="AK29" s="2">
        <f t="shared" si="13"/>
        <v>29425.848920863311</v>
      </c>
      <c r="AL29" s="2" t="str">
        <f t="shared" si="13"/>
        <v>N.A.</v>
      </c>
      <c r="AM29" s="2">
        <f t="shared" si="13"/>
        <v>5129.8339425587474</v>
      </c>
      <c r="AN29" s="2">
        <f t="shared" si="13"/>
        <v>0</v>
      </c>
      <c r="AO29" s="2" t="str">
        <f t="shared" si="13"/>
        <v>N.A.</v>
      </c>
      <c r="AP29" s="15">
        <f t="shared" si="13"/>
        <v>2112.8634831460672</v>
      </c>
      <c r="AQ29" s="16">
        <f t="shared" si="13"/>
        <v>8003.1542690815004</v>
      </c>
      <c r="AR29" s="13">
        <f t="shared" si="13"/>
        <v>6863.6101425962961</v>
      </c>
    </row>
    <row r="30" spans="1:44" ht="15" customHeight="1" thickBot="1" x14ac:dyDescent="0.3">
      <c r="A30" s="3" t="s">
        <v>15</v>
      </c>
      <c r="B30" s="2">
        <v>5933090.0000000019</v>
      </c>
      <c r="C30" s="2">
        <v>717580</v>
      </c>
      <c r="D30" s="2">
        <v>7495674</v>
      </c>
      <c r="E30" s="2">
        <v>212420</v>
      </c>
      <c r="F30" s="2"/>
      <c r="G30" s="2">
        <v>4060184.0000000005</v>
      </c>
      <c r="H30" s="2">
        <v>5833092</v>
      </c>
      <c r="I30" s="2"/>
      <c r="J30" s="2">
        <v>0</v>
      </c>
      <c r="K30" s="2"/>
      <c r="L30" s="1">
        <f t="shared" si="11"/>
        <v>19261856</v>
      </c>
      <c r="M30" s="12">
        <f t="shared" si="11"/>
        <v>4990184</v>
      </c>
      <c r="N30" s="13">
        <f>L30+M30</f>
        <v>24252040</v>
      </c>
      <c r="P30" s="3" t="s">
        <v>15</v>
      </c>
      <c r="Q30" s="2">
        <v>3145</v>
      </c>
      <c r="R30" s="2">
        <v>329</v>
      </c>
      <c r="S30" s="2">
        <v>1097</v>
      </c>
      <c r="T30" s="2">
        <v>76</v>
      </c>
      <c r="U30" s="2">
        <v>0</v>
      </c>
      <c r="V30" s="2">
        <v>1395</v>
      </c>
      <c r="W30" s="2">
        <v>4602</v>
      </c>
      <c r="X30" s="2">
        <v>0</v>
      </c>
      <c r="Y30" s="2">
        <v>1893</v>
      </c>
      <c r="Z30" s="2">
        <v>0</v>
      </c>
      <c r="AA30" s="1">
        <f t="shared" si="12"/>
        <v>10737</v>
      </c>
      <c r="AB30" s="12">
        <f t="shared" si="12"/>
        <v>1800</v>
      </c>
      <c r="AC30" s="18">
        <f>AA30+AB30</f>
        <v>12537</v>
      </c>
      <c r="AE30" s="3" t="s">
        <v>15</v>
      </c>
      <c r="AF30" s="2">
        <f t="shared" si="13"/>
        <v>1886.5151033386333</v>
      </c>
      <c r="AG30" s="2">
        <f t="shared" si="13"/>
        <v>2181.094224924012</v>
      </c>
      <c r="AH30" s="2">
        <f t="shared" si="13"/>
        <v>6832.8842297174115</v>
      </c>
      <c r="AI30" s="2">
        <f t="shared" si="13"/>
        <v>2795</v>
      </c>
      <c r="AJ30" s="2" t="str">
        <f t="shared" si="13"/>
        <v>N.A.</v>
      </c>
      <c r="AK30" s="2">
        <f t="shared" si="13"/>
        <v>2910.5261648745523</v>
      </c>
      <c r="AL30" s="2">
        <f t="shared" si="13"/>
        <v>1267.5123859191656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1793.9700102449474</v>
      </c>
      <c r="AQ30" s="16">
        <f t="shared" si="13"/>
        <v>2772.3244444444445</v>
      </c>
      <c r="AR30" s="13">
        <f t="shared" si="13"/>
        <v>1934.437265693547</v>
      </c>
    </row>
    <row r="31" spans="1:44" ht="15" customHeight="1" thickBot="1" x14ac:dyDescent="0.3">
      <c r="A31" s="4" t="s">
        <v>16</v>
      </c>
      <c r="B31" s="2">
        <v>38008985</v>
      </c>
      <c r="C31" s="2">
        <v>201853074.00000012</v>
      </c>
      <c r="D31" s="2">
        <v>26537725</v>
      </c>
      <c r="E31" s="2">
        <v>4458670</v>
      </c>
      <c r="F31" s="2">
        <v>5591920</v>
      </c>
      <c r="G31" s="2">
        <v>85864043.999999985</v>
      </c>
      <c r="H31" s="2">
        <v>30794429.000000004</v>
      </c>
      <c r="I31" s="2">
        <v>9823632.0000000019</v>
      </c>
      <c r="J31" s="2">
        <v>0</v>
      </c>
      <c r="K31" s="2"/>
      <c r="L31" s="1">
        <f t="shared" ref="L31" si="14">B31+D31+F31+H31+J31</f>
        <v>100933059</v>
      </c>
      <c r="M31" s="12">
        <f t="shared" ref="M31" si="15">C31+E31+G31+I31+K31</f>
        <v>301999420.00000012</v>
      </c>
      <c r="N31" s="18">
        <f>L31+M31</f>
        <v>402932479.00000012</v>
      </c>
      <c r="P31" s="4" t="s">
        <v>16</v>
      </c>
      <c r="Q31" s="2">
        <v>14573</v>
      </c>
      <c r="R31" s="2">
        <v>31943</v>
      </c>
      <c r="S31" s="2">
        <v>7948</v>
      </c>
      <c r="T31" s="2">
        <v>914</v>
      </c>
      <c r="U31" s="2">
        <v>1382</v>
      </c>
      <c r="V31" s="2">
        <v>4175</v>
      </c>
      <c r="W31" s="2">
        <v>12426</v>
      </c>
      <c r="X31" s="2">
        <v>1915</v>
      </c>
      <c r="Y31" s="2">
        <v>4561</v>
      </c>
      <c r="Z31" s="2">
        <v>0</v>
      </c>
      <c r="AA31" s="1">
        <f t="shared" ref="AA31" si="16">Q31+S31+U31+W31+Y31</f>
        <v>40890</v>
      </c>
      <c r="AB31" s="12">
        <f t="shared" ref="AB31" si="17">R31+T31+V31+X31+Z31</f>
        <v>38947</v>
      </c>
      <c r="AC31" s="13">
        <f>AA31+AB31</f>
        <v>79837</v>
      </c>
      <c r="AE31" s="4" t="s">
        <v>16</v>
      </c>
      <c r="AF31" s="2">
        <f t="shared" ref="AF31:AO31" si="18">IFERROR(B31/Q31, "N.A.")</f>
        <v>2608.1784807520758</v>
      </c>
      <c r="AG31" s="2">
        <f t="shared" si="18"/>
        <v>6319.1645743981508</v>
      </c>
      <c r="AH31" s="2">
        <f t="shared" si="18"/>
        <v>3338.9185958731755</v>
      </c>
      <c r="AI31" s="2">
        <f t="shared" si="18"/>
        <v>4878.1947483588619</v>
      </c>
      <c r="AJ31" s="2">
        <f t="shared" si="18"/>
        <v>4046.2518089725036</v>
      </c>
      <c r="AK31" s="2">
        <f t="shared" si="18"/>
        <v>20566.238083832333</v>
      </c>
      <c r="AL31" s="2">
        <f t="shared" si="18"/>
        <v>2478.2254144535655</v>
      </c>
      <c r="AM31" s="2">
        <f t="shared" si="18"/>
        <v>5129.8339425587474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2468.4044754218635</v>
      </c>
      <c r="AQ31" s="16">
        <f t="shared" ref="AQ31" si="20">IFERROR(M31/AB31, "N.A.")</f>
        <v>7754.1125118751152</v>
      </c>
      <c r="AR31" s="13">
        <f t="shared" ref="AR31" si="21">IFERROR(N31/AC31, "N.A.")</f>
        <v>5046.9391259691638</v>
      </c>
    </row>
    <row r="32" spans="1:44" ht="15" customHeight="1" thickBot="1" x14ac:dyDescent="0.3">
      <c r="A32" s="5" t="s">
        <v>0</v>
      </c>
      <c r="B32" s="48">
        <f>B31+C31</f>
        <v>239862059.00000012</v>
      </c>
      <c r="C32" s="49"/>
      <c r="D32" s="48">
        <f>D31+E31</f>
        <v>30996395</v>
      </c>
      <c r="E32" s="49"/>
      <c r="F32" s="48">
        <f>F31+G31</f>
        <v>91455963.999999985</v>
      </c>
      <c r="G32" s="49"/>
      <c r="H32" s="48">
        <f>H31+I31</f>
        <v>40618061.000000007</v>
      </c>
      <c r="I32" s="49"/>
      <c r="J32" s="48">
        <f>J31+K31</f>
        <v>0</v>
      </c>
      <c r="K32" s="49"/>
      <c r="L32" s="48">
        <f>L31+M31</f>
        <v>402932479.00000012</v>
      </c>
      <c r="M32" s="50"/>
      <c r="N32" s="19">
        <f>B32+D32+F32+H32+J32</f>
        <v>402932479.00000012</v>
      </c>
      <c r="P32" s="5" t="s">
        <v>0</v>
      </c>
      <c r="Q32" s="48">
        <f>Q31+R31</f>
        <v>46516</v>
      </c>
      <c r="R32" s="49"/>
      <c r="S32" s="48">
        <f>S31+T31</f>
        <v>8862</v>
      </c>
      <c r="T32" s="49"/>
      <c r="U32" s="48">
        <f>U31+V31</f>
        <v>5557</v>
      </c>
      <c r="V32" s="49"/>
      <c r="W32" s="48">
        <f>W31+X31</f>
        <v>14341</v>
      </c>
      <c r="X32" s="49"/>
      <c r="Y32" s="48">
        <f>Y31+Z31</f>
        <v>4561</v>
      </c>
      <c r="Z32" s="49"/>
      <c r="AA32" s="48">
        <f>AA31+AB31</f>
        <v>79837</v>
      </c>
      <c r="AB32" s="49"/>
      <c r="AC32" s="20">
        <f>Q32+S32+U32+W32+Y32</f>
        <v>79837</v>
      </c>
      <c r="AE32" s="5" t="s">
        <v>0</v>
      </c>
      <c r="AF32" s="28">
        <f>IFERROR(B32/Q32,"N.A.")</f>
        <v>5156.5495528420352</v>
      </c>
      <c r="AG32" s="29"/>
      <c r="AH32" s="28">
        <f>IFERROR(D32/S32,"N.A.")</f>
        <v>3497.6749040848567</v>
      </c>
      <c r="AI32" s="29"/>
      <c r="AJ32" s="28">
        <f>IFERROR(F32/U32,"N.A.")</f>
        <v>16457.794493431706</v>
      </c>
      <c r="AK32" s="29"/>
      <c r="AL32" s="28">
        <f>IFERROR(H32/W32,"N.A.")</f>
        <v>2832.3032563977413</v>
      </c>
      <c r="AM32" s="29"/>
      <c r="AN32" s="28">
        <f>IFERROR(J32/Y32,"N.A.")</f>
        <v>0</v>
      </c>
      <c r="AO32" s="29"/>
      <c r="AP32" s="28">
        <f>IFERROR(L32/AA32,"N.A.")</f>
        <v>5046.9391259691638</v>
      </c>
      <c r="AQ32" s="29"/>
      <c r="AR32" s="17">
        <f>IFERROR(N32/AC32, "N.A.")</f>
        <v>5046.9391259691638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1587302</v>
      </c>
      <c r="C39" s="2"/>
      <c r="D39" s="2">
        <v>500898.00000000006</v>
      </c>
      <c r="E39" s="2"/>
      <c r="F39" s="2">
        <v>1710564.9999999998</v>
      </c>
      <c r="G39" s="2"/>
      <c r="H39" s="2">
        <v>19534515.000000004</v>
      </c>
      <c r="I39" s="2"/>
      <c r="J39" s="2">
        <v>0</v>
      </c>
      <c r="K39" s="2"/>
      <c r="L39" s="1">
        <f t="shared" ref="L39:M42" si="22">B39+D39+F39+H39+J39</f>
        <v>23333280.000000004</v>
      </c>
      <c r="M39" s="12">
        <f t="shared" si="22"/>
        <v>0</v>
      </c>
      <c r="N39" s="13">
        <f>L39+M39</f>
        <v>23333280.000000004</v>
      </c>
      <c r="P39" s="3" t="s">
        <v>12</v>
      </c>
      <c r="Q39" s="2">
        <v>906</v>
      </c>
      <c r="R39" s="2">
        <v>0</v>
      </c>
      <c r="S39" s="2">
        <v>443</v>
      </c>
      <c r="T39" s="2">
        <v>0</v>
      </c>
      <c r="U39" s="2">
        <v>806</v>
      </c>
      <c r="V39" s="2">
        <v>0</v>
      </c>
      <c r="W39" s="2">
        <v>13423</v>
      </c>
      <c r="X39" s="2">
        <v>0</v>
      </c>
      <c r="Y39" s="2">
        <v>2509</v>
      </c>
      <c r="Z39" s="2">
        <v>0</v>
      </c>
      <c r="AA39" s="1">
        <f t="shared" ref="AA39:AB42" si="23">Q39+S39+U39+W39+Y39</f>
        <v>18087</v>
      </c>
      <c r="AB39" s="12">
        <f t="shared" si="23"/>
        <v>0</v>
      </c>
      <c r="AC39" s="13">
        <f>AA39+AB39</f>
        <v>18087</v>
      </c>
      <c r="AE39" s="3" t="s">
        <v>12</v>
      </c>
      <c r="AF39" s="2">
        <f t="shared" ref="AF39:AR42" si="24">IFERROR(B39/Q39, "N.A.")</f>
        <v>1751.9889624724062</v>
      </c>
      <c r="AG39" s="2" t="str">
        <f t="shared" si="24"/>
        <v>N.A.</v>
      </c>
      <c r="AH39" s="2">
        <f t="shared" si="24"/>
        <v>1130.6952595936796</v>
      </c>
      <c r="AI39" s="2" t="str">
        <f t="shared" si="24"/>
        <v>N.A.</v>
      </c>
      <c r="AJ39" s="2">
        <f t="shared" si="24"/>
        <v>2122.2890818858559</v>
      </c>
      <c r="AK39" s="2" t="str">
        <f t="shared" si="24"/>
        <v>N.A.</v>
      </c>
      <c r="AL39" s="2">
        <f t="shared" si="24"/>
        <v>1455.3017209267678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1290.0580527450657</v>
      </c>
      <c r="AQ39" s="16" t="str">
        <f t="shared" si="24"/>
        <v>N.A.</v>
      </c>
      <c r="AR39" s="13">
        <f t="shared" si="24"/>
        <v>1290.0580527450657</v>
      </c>
    </row>
    <row r="40" spans="1:44" ht="15" customHeight="1" thickBot="1" x14ac:dyDescent="0.3">
      <c r="A40" s="3" t="s">
        <v>13</v>
      </c>
      <c r="B40" s="2">
        <v>9854807.9999999981</v>
      </c>
      <c r="C40" s="2">
        <v>1276240</v>
      </c>
      <c r="D40" s="2">
        <v>1105952</v>
      </c>
      <c r="E40" s="2"/>
      <c r="F40" s="2"/>
      <c r="G40" s="2"/>
      <c r="H40" s="2"/>
      <c r="I40" s="2"/>
      <c r="J40" s="2"/>
      <c r="K40" s="2"/>
      <c r="L40" s="1">
        <f t="shared" si="22"/>
        <v>10960759.999999998</v>
      </c>
      <c r="M40" s="12">
        <f t="shared" si="22"/>
        <v>1276240</v>
      </c>
      <c r="N40" s="13">
        <f>L40+M40</f>
        <v>12236999.999999998</v>
      </c>
      <c r="P40" s="3" t="s">
        <v>13</v>
      </c>
      <c r="Q40" s="2">
        <v>6812</v>
      </c>
      <c r="R40" s="2">
        <v>634</v>
      </c>
      <c r="S40" s="2">
        <v>435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7247</v>
      </c>
      <c r="AB40" s="12">
        <f t="shared" si="23"/>
        <v>634</v>
      </c>
      <c r="AC40" s="13">
        <f>AA40+AB40</f>
        <v>7881</v>
      </c>
      <c r="AE40" s="3" t="s">
        <v>13</v>
      </c>
      <c r="AF40" s="2">
        <f t="shared" si="24"/>
        <v>1446.6834997064002</v>
      </c>
      <c r="AG40" s="2">
        <f t="shared" si="24"/>
        <v>2012.9968454258676</v>
      </c>
      <c r="AH40" s="2">
        <f t="shared" si="24"/>
        <v>2542.4183908045975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1512.4548088864356</v>
      </c>
      <c r="AQ40" s="16">
        <f t="shared" si="24"/>
        <v>2012.9968454258676</v>
      </c>
      <c r="AR40" s="13">
        <f t="shared" si="24"/>
        <v>1552.7217358203272</v>
      </c>
    </row>
    <row r="41" spans="1:44" ht="15" customHeight="1" thickBot="1" x14ac:dyDescent="0.3">
      <c r="A41" s="3" t="s">
        <v>14</v>
      </c>
      <c r="B41" s="2">
        <v>15170587.999999996</v>
      </c>
      <c r="C41" s="2">
        <v>136323081</v>
      </c>
      <c r="D41" s="2">
        <v>1244250</v>
      </c>
      <c r="E41" s="2"/>
      <c r="F41" s="2"/>
      <c r="G41" s="2">
        <v>14053799.999999998</v>
      </c>
      <c r="H41" s="2"/>
      <c r="I41" s="2">
        <v>6650620.0000000009</v>
      </c>
      <c r="J41" s="2">
        <v>0</v>
      </c>
      <c r="K41" s="2"/>
      <c r="L41" s="1">
        <f t="shared" si="22"/>
        <v>16414837.999999996</v>
      </c>
      <c r="M41" s="12">
        <f t="shared" si="22"/>
        <v>157027501</v>
      </c>
      <c r="N41" s="13">
        <f>L41+M41</f>
        <v>173442339</v>
      </c>
      <c r="P41" s="3" t="s">
        <v>14</v>
      </c>
      <c r="Q41" s="2">
        <v>3989</v>
      </c>
      <c r="R41" s="2">
        <v>20429</v>
      </c>
      <c r="S41" s="2">
        <v>287</v>
      </c>
      <c r="T41" s="2">
        <v>0</v>
      </c>
      <c r="U41" s="2">
        <v>0</v>
      </c>
      <c r="V41" s="2">
        <v>1031</v>
      </c>
      <c r="W41" s="2">
        <v>0</v>
      </c>
      <c r="X41" s="2">
        <v>1967</v>
      </c>
      <c r="Y41" s="2">
        <v>4024</v>
      </c>
      <c r="Z41" s="2">
        <v>0</v>
      </c>
      <c r="AA41" s="1">
        <f t="shared" si="23"/>
        <v>8300</v>
      </c>
      <c r="AB41" s="12">
        <f t="shared" si="23"/>
        <v>23427</v>
      </c>
      <c r="AC41" s="13">
        <f>AA41+AB41</f>
        <v>31727</v>
      </c>
      <c r="AE41" s="3" t="s">
        <v>14</v>
      </c>
      <c r="AF41" s="2">
        <f t="shared" si="24"/>
        <v>3803.1055402356469</v>
      </c>
      <c r="AG41" s="2">
        <f t="shared" si="24"/>
        <v>6673.0178178080178</v>
      </c>
      <c r="AH41" s="2">
        <f t="shared" si="24"/>
        <v>4335.3658536585363</v>
      </c>
      <c r="AI41" s="2" t="str">
        <f t="shared" si="24"/>
        <v>N.A.</v>
      </c>
      <c r="AJ41" s="2" t="str">
        <f t="shared" si="24"/>
        <v>N.A.</v>
      </c>
      <c r="AK41" s="2">
        <f t="shared" si="24"/>
        <v>13631.231813773034</v>
      </c>
      <c r="AL41" s="2" t="str">
        <f t="shared" si="24"/>
        <v>N.A.</v>
      </c>
      <c r="AM41" s="2">
        <f t="shared" si="24"/>
        <v>3381.0981189628883</v>
      </c>
      <c r="AN41" s="2">
        <f t="shared" si="24"/>
        <v>0</v>
      </c>
      <c r="AO41" s="2" t="str">
        <f t="shared" si="24"/>
        <v>N.A.</v>
      </c>
      <c r="AP41" s="15">
        <f t="shared" si="24"/>
        <v>1977.6913253012044</v>
      </c>
      <c r="AQ41" s="16">
        <f t="shared" si="24"/>
        <v>6702.8429162931661</v>
      </c>
      <c r="AR41" s="13">
        <f t="shared" si="24"/>
        <v>5466.7109717275507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948644</v>
      </c>
      <c r="H42" s="2">
        <v>641334</v>
      </c>
      <c r="I42" s="2"/>
      <c r="J42" s="2">
        <v>0</v>
      </c>
      <c r="K42" s="2"/>
      <c r="L42" s="1">
        <f t="shared" si="22"/>
        <v>641334</v>
      </c>
      <c r="M42" s="12">
        <f t="shared" si="22"/>
        <v>948644</v>
      </c>
      <c r="N42" s="13">
        <f>L42+M42</f>
        <v>1589978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513</v>
      </c>
      <c r="W42" s="2">
        <v>605</v>
      </c>
      <c r="X42" s="2">
        <v>0</v>
      </c>
      <c r="Y42" s="2">
        <v>1107</v>
      </c>
      <c r="Z42" s="2">
        <v>0</v>
      </c>
      <c r="AA42" s="1">
        <f t="shared" si="23"/>
        <v>1712</v>
      </c>
      <c r="AB42" s="12">
        <f t="shared" si="23"/>
        <v>513</v>
      </c>
      <c r="AC42" s="13">
        <f>AA42+AB42</f>
        <v>2225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1849.2085769980506</v>
      </c>
      <c r="AL42" s="2">
        <f t="shared" si="24"/>
        <v>1060.0561983471075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374.61098130841123</v>
      </c>
      <c r="AQ42" s="16">
        <f t="shared" si="24"/>
        <v>1849.2085769980506</v>
      </c>
      <c r="AR42" s="13">
        <f t="shared" si="24"/>
        <v>714.59685393258428</v>
      </c>
    </row>
    <row r="43" spans="1:44" ht="15" customHeight="1" thickBot="1" x14ac:dyDescent="0.3">
      <c r="A43" s="4" t="s">
        <v>16</v>
      </c>
      <c r="B43" s="2">
        <v>26612697.999999996</v>
      </c>
      <c r="C43" s="2">
        <v>137599320.99999997</v>
      </c>
      <c r="D43" s="2">
        <v>2851100</v>
      </c>
      <c r="E43" s="2"/>
      <c r="F43" s="2">
        <v>1710564.9999999998</v>
      </c>
      <c r="G43" s="2">
        <v>15002444.000000002</v>
      </c>
      <c r="H43" s="2">
        <v>20175848.999999996</v>
      </c>
      <c r="I43" s="2">
        <v>6650620.0000000009</v>
      </c>
      <c r="J43" s="2">
        <v>0</v>
      </c>
      <c r="K43" s="2"/>
      <c r="L43" s="1">
        <f t="shared" ref="L43" si="25">B43+D43+F43+H43+J43</f>
        <v>51350211.999999993</v>
      </c>
      <c r="M43" s="12">
        <f t="shared" ref="M43" si="26">C43+E43+G43+I43+K43</f>
        <v>159252384.99999997</v>
      </c>
      <c r="N43" s="18">
        <f>L43+M43</f>
        <v>210602596.99999997</v>
      </c>
      <c r="P43" s="4" t="s">
        <v>16</v>
      </c>
      <c r="Q43" s="2">
        <v>11707</v>
      </c>
      <c r="R43" s="2">
        <v>21063</v>
      </c>
      <c r="S43" s="2">
        <v>1165</v>
      </c>
      <c r="T43" s="2">
        <v>0</v>
      </c>
      <c r="U43" s="2">
        <v>806</v>
      </c>
      <c r="V43" s="2">
        <v>1544</v>
      </c>
      <c r="W43" s="2">
        <v>14028</v>
      </c>
      <c r="X43" s="2">
        <v>1967</v>
      </c>
      <c r="Y43" s="2">
        <v>7640</v>
      </c>
      <c r="Z43" s="2">
        <v>0</v>
      </c>
      <c r="AA43" s="1">
        <f t="shared" ref="AA43" si="27">Q43+S43+U43+W43+Y43</f>
        <v>35346</v>
      </c>
      <c r="AB43" s="12">
        <f t="shared" ref="AB43" si="28">R43+T43+V43+X43+Z43</f>
        <v>24574</v>
      </c>
      <c r="AC43" s="18">
        <f>AA43+AB43</f>
        <v>59920</v>
      </c>
      <c r="AE43" s="4" t="s">
        <v>16</v>
      </c>
      <c r="AF43" s="2">
        <f t="shared" ref="AF43:AO43" si="29">IFERROR(B43/Q43, "N.A.")</f>
        <v>2273.2295207995212</v>
      </c>
      <c r="AG43" s="2">
        <f t="shared" si="29"/>
        <v>6532.7503679437859</v>
      </c>
      <c r="AH43" s="2">
        <f t="shared" si="29"/>
        <v>2447.2961373390558</v>
      </c>
      <c r="AI43" s="2" t="str">
        <f t="shared" si="29"/>
        <v>N.A.</v>
      </c>
      <c r="AJ43" s="2">
        <f t="shared" si="29"/>
        <v>2122.2890818858559</v>
      </c>
      <c r="AK43" s="2">
        <f t="shared" si="29"/>
        <v>9716.608808290157</v>
      </c>
      <c r="AL43" s="2">
        <f t="shared" si="29"/>
        <v>1438.2555603079552</v>
      </c>
      <c r="AM43" s="2">
        <f t="shared" si="29"/>
        <v>3381.0981189628883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1452.7870763311264</v>
      </c>
      <c r="AQ43" s="16">
        <f t="shared" ref="AQ43" si="31">IFERROR(M43/AB43, "N.A.")</f>
        <v>6480.5235207943342</v>
      </c>
      <c r="AR43" s="13">
        <f t="shared" ref="AR43" si="32">IFERROR(N43/AC43, "N.A.")</f>
        <v>3514.7295894526028</v>
      </c>
    </row>
    <row r="44" spans="1:44" ht="15" customHeight="1" thickBot="1" x14ac:dyDescent="0.3">
      <c r="A44" s="5" t="s">
        <v>0</v>
      </c>
      <c r="B44" s="48">
        <f>B43+C43</f>
        <v>164212018.99999997</v>
      </c>
      <c r="C44" s="49"/>
      <c r="D44" s="48">
        <f>D43+E43</f>
        <v>2851100</v>
      </c>
      <c r="E44" s="49"/>
      <c r="F44" s="48">
        <f>F43+G43</f>
        <v>16713009.000000002</v>
      </c>
      <c r="G44" s="49"/>
      <c r="H44" s="48">
        <f>H43+I43</f>
        <v>26826468.999999996</v>
      </c>
      <c r="I44" s="49"/>
      <c r="J44" s="48">
        <f>J43+K43</f>
        <v>0</v>
      </c>
      <c r="K44" s="49"/>
      <c r="L44" s="48">
        <f>L43+M43</f>
        <v>210602596.99999997</v>
      </c>
      <c r="M44" s="50"/>
      <c r="N44" s="19">
        <f>B44+D44+F44+H44+J44</f>
        <v>210602596.99999997</v>
      </c>
      <c r="P44" s="5" t="s">
        <v>0</v>
      </c>
      <c r="Q44" s="48">
        <f>Q43+R43</f>
        <v>32770</v>
      </c>
      <c r="R44" s="49"/>
      <c r="S44" s="48">
        <f>S43+T43</f>
        <v>1165</v>
      </c>
      <c r="T44" s="49"/>
      <c r="U44" s="48">
        <f>U43+V43</f>
        <v>2350</v>
      </c>
      <c r="V44" s="49"/>
      <c r="W44" s="48">
        <f>W43+X43</f>
        <v>15995</v>
      </c>
      <c r="X44" s="49"/>
      <c r="Y44" s="48">
        <f>Y43+Z43</f>
        <v>7640</v>
      </c>
      <c r="Z44" s="49"/>
      <c r="AA44" s="48">
        <f>AA43+AB43</f>
        <v>59920</v>
      </c>
      <c r="AB44" s="50"/>
      <c r="AC44" s="19">
        <f>Q44+S44+U44+W44+Y44</f>
        <v>59920</v>
      </c>
      <c r="AE44" s="5" t="s">
        <v>0</v>
      </c>
      <c r="AF44" s="28">
        <f>IFERROR(B44/Q44,"N.A.")</f>
        <v>5011.0472688434538</v>
      </c>
      <c r="AG44" s="29"/>
      <c r="AH44" s="28">
        <f>IFERROR(D44/S44,"N.A.")</f>
        <v>2447.2961373390558</v>
      </c>
      <c r="AI44" s="29"/>
      <c r="AJ44" s="28">
        <f>IFERROR(F44/U44,"N.A.")</f>
        <v>7111.9187234042565</v>
      </c>
      <c r="AK44" s="29"/>
      <c r="AL44" s="28">
        <f>IFERROR(H44/W44,"N.A.")</f>
        <v>1677.1784307596122</v>
      </c>
      <c r="AM44" s="29"/>
      <c r="AN44" s="28">
        <f>IFERROR(J44/Y44,"N.A.")</f>
        <v>0</v>
      </c>
      <c r="AO44" s="29"/>
      <c r="AP44" s="28">
        <f>IFERROR(L44/AA44,"N.A.")</f>
        <v>3514.7295894526028</v>
      </c>
      <c r="AQ44" s="29"/>
      <c r="AR44" s="17">
        <f>IFERROR(N44/AC44, "N.A.")</f>
        <v>3514.7295894526028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93603117.000000015</v>
      </c>
      <c r="C15" s="2"/>
      <c r="D15" s="2">
        <v>30590531.000000007</v>
      </c>
      <c r="E15" s="2"/>
      <c r="F15" s="2">
        <v>62282880.000000022</v>
      </c>
      <c r="G15" s="2"/>
      <c r="H15" s="2">
        <v>120962713.99999999</v>
      </c>
      <c r="I15" s="2"/>
      <c r="J15" s="2">
        <v>0</v>
      </c>
      <c r="K15" s="2"/>
      <c r="L15" s="1">
        <f t="shared" ref="L15:M18" si="0">B15+D15+F15+H15+J15</f>
        <v>307439242.00000006</v>
      </c>
      <c r="M15" s="12">
        <f t="shared" si="0"/>
        <v>0</v>
      </c>
      <c r="N15" s="13">
        <f>L15+M15</f>
        <v>307439242.00000006</v>
      </c>
      <c r="P15" s="3" t="s">
        <v>12</v>
      </c>
      <c r="Q15" s="2">
        <v>18880</v>
      </c>
      <c r="R15" s="2">
        <v>0</v>
      </c>
      <c r="S15" s="2">
        <v>6305</v>
      </c>
      <c r="T15" s="2">
        <v>0</v>
      </c>
      <c r="U15" s="2">
        <v>7550</v>
      </c>
      <c r="V15" s="2">
        <v>0</v>
      </c>
      <c r="W15" s="2">
        <v>27393</v>
      </c>
      <c r="X15" s="2">
        <v>0</v>
      </c>
      <c r="Y15" s="2">
        <v>2733</v>
      </c>
      <c r="Z15" s="2">
        <v>0</v>
      </c>
      <c r="AA15" s="1">
        <f t="shared" ref="AA15:AB18" si="1">Q15+S15+U15+W15+Y15</f>
        <v>62861</v>
      </c>
      <c r="AB15" s="12">
        <f t="shared" si="1"/>
        <v>0</v>
      </c>
      <c r="AC15" s="13">
        <f>AA15+AB15</f>
        <v>62861</v>
      </c>
      <c r="AE15" s="3" t="s">
        <v>12</v>
      </c>
      <c r="AF15" s="2">
        <f t="shared" ref="AF15:AR18" si="2">IFERROR(B15/Q15, "N.A.")</f>
        <v>4957.7922139830516</v>
      </c>
      <c r="AG15" s="2" t="str">
        <f t="shared" si="2"/>
        <v>N.A.</v>
      </c>
      <c r="AH15" s="2">
        <f t="shared" si="2"/>
        <v>4851.7892149088038</v>
      </c>
      <c r="AI15" s="2" t="str">
        <f t="shared" si="2"/>
        <v>N.A.</v>
      </c>
      <c r="AJ15" s="2">
        <f t="shared" si="2"/>
        <v>8249.3880794702018</v>
      </c>
      <c r="AK15" s="2" t="str">
        <f t="shared" si="2"/>
        <v>N.A.</v>
      </c>
      <c r="AL15" s="2">
        <f t="shared" si="2"/>
        <v>4415.8257218997551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4890.7787340322311</v>
      </c>
      <c r="AQ15" s="16" t="str">
        <f t="shared" si="2"/>
        <v>N.A.</v>
      </c>
      <c r="AR15" s="13">
        <f t="shared" si="2"/>
        <v>4890.7787340322311</v>
      </c>
    </row>
    <row r="16" spans="1:44" ht="15" customHeight="1" thickBot="1" x14ac:dyDescent="0.3">
      <c r="A16" s="3" t="s">
        <v>13</v>
      </c>
      <c r="B16" s="2">
        <v>27537601.000000007</v>
      </c>
      <c r="C16" s="2">
        <v>6828539.9999999991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27537601.000000007</v>
      </c>
      <c r="M16" s="12">
        <f t="shared" si="0"/>
        <v>6828539.9999999991</v>
      </c>
      <c r="N16" s="13">
        <f>L16+M16</f>
        <v>34366141.000000007</v>
      </c>
      <c r="P16" s="3" t="s">
        <v>13</v>
      </c>
      <c r="Q16" s="2">
        <v>10205</v>
      </c>
      <c r="R16" s="2">
        <v>1804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10205</v>
      </c>
      <c r="AB16" s="12">
        <f t="shared" si="1"/>
        <v>1804</v>
      </c>
      <c r="AC16" s="13">
        <f>AA16+AB16</f>
        <v>12009</v>
      </c>
      <c r="AE16" s="3" t="s">
        <v>13</v>
      </c>
      <c r="AF16" s="2">
        <f t="shared" si="2"/>
        <v>2698.4420382165613</v>
      </c>
      <c r="AG16" s="2">
        <f t="shared" si="2"/>
        <v>3785.2217294900215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2698.4420382165613</v>
      </c>
      <c r="AQ16" s="16">
        <f t="shared" si="2"/>
        <v>3785.2217294900215</v>
      </c>
      <c r="AR16" s="13">
        <f t="shared" si="2"/>
        <v>2861.6988092264141</v>
      </c>
    </row>
    <row r="17" spans="1:44" ht="15" customHeight="1" thickBot="1" x14ac:dyDescent="0.3">
      <c r="A17" s="3" t="s">
        <v>14</v>
      </c>
      <c r="B17" s="2">
        <v>201049180.00000009</v>
      </c>
      <c r="C17" s="2">
        <v>922186289.99999952</v>
      </c>
      <c r="D17" s="2">
        <v>45861976.999999993</v>
      </c>
      <c r="E17" s="2">
        <v>47387099.999999985</v>
      </c>
      <c r="F17" s="2"/>
      <c r="G17" s="2">
        <v>184762840</v>
      </c>
      <c r="H17" s="2"/>
      <c r="I17" s="2">
        <v>47629983</v>
      </c>
      <c r="J17" s="2">
        <v>0</v>
      </c>
      <c r="K17" s="2"/>
      <c r="L17" s="1">
        <f t="shared" si="0"/>
        <v>246911157.00000009</v>
      </c>
      <c r="M17" s="12">
        <f t="shared" si="0"/>
        <v>1201966212.9999995</v>
      </c>
      <c r="N17" s="13">
        <f>L17+M17</f>
        <v>1448877369.9999995</v>
      </c>
      <c r="P17" s="3" t="s">
        <v>14</v>
      </c>
      <c r="Q17" s="2">
        <v>37875</v>
      </c>
      <c r="R17" s="2">
        <v>133348</v>
      </c>
      <c r="S17" s="2">
        <v>6858</v>
      </c>
      <c r="T17" s="2">
        <v>2502</v>
      </c>
      <c r="U17" s="2">
        <v>0</v>
      </c>
      <c r="V17" s="2">
        <v>10770</v>
      </c>
      <c r="W17" s="2">
        <v>0</v>
      </c>
      <c r="X17" s="2">
        <v>5878</v>
      </c>
      <c r="Y17" s="2">
        <v>3732</v>
      </c>
      <c r="Z17" s="2">
        <v>0</v>
      </c>
      <c r="AA17" s="1">
        <f t="shared" si="1"/>
        <v>48465</v>
      </c>
      <c r="AB17" s="12">
        <f t="shared" si="1"/>
        <v>152498</v>
      </c>
      <c r="AC17" s="13">
        <f>AA17+AB17</f>
        <v>200963</v>
      </c>
      <c r="AE17" s="3" t="s">
        <v>14</v>
      </c>
      <c r="AF17" s="2">
        <f t="shared" si="2"/>
        <v>5308.2291749174938</v>
      </c>
      <c r="AG17" s="2">
        <f t="shared" si="2"/>
        <v>6915.6364549899472</v>
      </c>
      <c r="AH17" s="2">
        <f t="shared" si="2"/>
        <v>6687.369058034411</v>
      </c>
      <c r="AI17" s="2">
        <f t="shared" si="2"/>
        <v>18939.688249400475</v>
      </c>
      <c r="AJ17" s="2" t="str">
        <f t="shared" si="2"/>
        <v>N.A.</v>
      </c>
      <c r="AK17" s="2">
        <f t="shared" si="2"/>
        <v>17155.324048282266</v>
      </c>
      <c r="AL17" s="2" t="str">
        <f t="shared" si="2"/>
        <v>N.A.</v>
      </c>
      <c r="AM17" s="2">
        <f t="shared" si="2"/>
        <v>8103.0933991153452</v>
      </c>
      <c r="AN17" s="2">
        <f t="shared" si="2"/>
        <v>0</v>
      </c>
      <c r="AO17" s="2" t="str">
        <f t="shared" si="2"/>
        <v>N.A.</v>
      </c>
      <c r="AP17" s="15">
        <f t="shared" si="2"/>
        <v>5094.6282265552481</v>
      </c>
      <c r="AQ17" s="16">
        <f t="shared" si="2"/>
        <v>7881.8490275282265</v>
      </c>
      <c r="AR17" s="13">
        <f t="shared" si="2"/>
        <v>7209.6722779815163</v>
      </c>
    </row>
    <row r="18" spans="1:44" ht="15" customHeight="1" thickBot="1" x14ac:dyDescent="0.3">
      <c r="A18" s="3" t="s">
        <v>15</v>
      </c>
      <c r="B18" s="2">
        <v>2466160</v>
      </c>
      <c r="C18" s="2">
        <v>271760</v>
      </c>
      <c r="D18" s="2"/>
      <c r="E18" s="2"/>
      <c r="F18" s="2"/>
      <c r="G18" s="2">
        <v>3569123</v>
      </c>
      <c r="H18" s="2">
        <v>1262980</v>
      </c>
      <c r="I18" s="2"/>
      <c r="J18" s="2">
        <v>0</v>
      </c>
      <c r="K18" s="2"/>
      <c r="L18" s="1">
        <f t="shared" si="0"/>
        <v>3729140</v>
      </c>
      <c r="M18" s="12">
        <f t="shared" si="0"/>
        <v>3840883</v>
      </c>
      <c r="N18" s="13">
        <f>L18+M18</f>
        <v>7570023</v>
      </c>
      <c r="P18" s="3" t="s">
        <v>15</v>
      </c>
      <c r="Q18" s="2">
        <v>680</v>
      </c>
      <c r="R18" s="2">
        <v>79</v>
      </c>
      <c r="S18" s="2">
        <v>0</v>
      </c>
      <c r="T18" s="2">
        <v>0</v>
      </c>
      <c r="U18" s="2">
        <v>0</v>
      </c>
      <c r="V18" s="2">
        <v>309</v>
      </c>
      <c r="W18" s="2">
        <v>365</v>
      </c>
      <c r="X18" s="2">
        <v>0</v>
      </c>
      <c r="Y18" s="2">
        <v>55</v>
      </c>
      <c r="Z18" s="2">
        <v>0</v>
      </c>
      <c r="AA18" s="1">
        <f t="shared" si="1"/>
        <v>1100</v>
      </c>
      <c r="AB18" s="12">
        <f t="shared" si="1"/>
        <v>388</v>
      </c>
      <c r="AC18" s="18">
        <f>AA18+AB18</f>
        <v>1488</v>
      </c>
      <c r="AE18" s="3" t="s">
        <v>15</v>
      </c>
      <c r="AF18" s="2">
        <f t="shared" si="2"/>
        <v>3626.705882352941</v>
      </c>
      <c r="AG18" s="2">
        <f t="shared" si="2"/>
        <v>3440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11550.559870550162</v>
      </c>
      <c r="AL18" s="2">
        <f t="shared" si="2"/>
        <v>3460.2191780821918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3390.1272727272726</v>
      </c>
      <c r="AQ18" s="16">
        <f t="shared" si="2"/>
        <v>9899.182989690722</v>
      </c>
      <c r="AR18" s="13">
        <f t="shared" si="2"/>
        <v>5087.3810483870966</v>
      </c>
    </row>
    <row r="19" spans="1:44" ht="15" customHeight="1" thickBot="1" x14ac:dyDescent="0.3">
      <c r="A19" s="4" t="s">
        <v>16</v>
      </c>
      <c r="B19" s="2">
        <v>324656057.99999946</v>
      </c>
      <c r="C19" s="2">
        <v>929286590.00000048</v>
      </c>
      <c r="D19" s="2">
        <v>76452507.99999997</v>
      </c>
      <c r="E19" s="2">
        <v>47387099.999999985</v>
      </c>
      <c r="F19" s="2">
        <v>62282880.000000022</v>
      </c>
      <c r="G19" s="2">
        <v>188331962.99999994</v>
      </c>
      <c r="H19" s="2">
        <v>122225693.99999993</v>
      </c>
      <c r="I19" s="2">
        <v>47629983</v>
      </c>
      <c r="J19" s="2">
        <v>0</v>
      </c>
      <c r="K19" s="2"/>
      <c r="L19" s="1">
        <f t="shared" ref="L19" si="3">B19+D19+F19+H19+J19</f>
        <v>585617139.99999928</v>
      </c>
      <c r="M19" s="12">
        <f t="shared" ref="M19" si="4">C19+E19+G19+I19+K19</f>
        <v>1212635636.0000005</v>
      </c>
      <c r="N19" s="18">
        <f>L19+M19</f>
        <v>1798252775.9999998</v>
      </c>
      <c r="P19" s="4" t="s">
        <v>16</v>
      </c>
      <c r="Q19" s="2">
        <v>67640</v>
      </c>
      <c r="R19" s="2">
        <v>135231</v>
      </c>
      <c r="S19" s="2">
        <v>13163</v>
      </c>
      <c r="T19" s="2">
        <v>2502</v>
      </c>
      <c r="U19" s="2">
        <v>7550</v>
      </c>
      <c r="V19" s="2">
        <v>11079</v>
      </c>
      <c r="W19" s="2">
        <v>27758</v>
      </c>
      <c r="X19" s="2">
        <v>5878</v>
      </c>
      <c r="Y19" s="2">
        <v>6520</v>
      </c>
      <c r="Z19" s="2">
        <v>0</v>
      </c>
      <c r="AA19" s="1">
        <f t="shared" ref="AA19" si="5">Q19+S19+U19+W19+Y19</f>
        <v>122631</v>
      </c>
      <c r="AB19" s="12">
        <f t="shared" ref="AB19" si="6">R19+T19+V19+X19+Z19</f>
        <v>154690</v>
      </c>
      <c r="AC19" s="13">
        <f>AA19+AB19</f>
        <v>277321</v>
      </c>
      <c r="AE19" s="4" t="s">
        <v>16</v>
      </c>
      <c r="AF19" s="2">
        <f t="shared" ref="AF19:AO19" si="7">IFERROR(B19/Q19, "N.A.")</f>
        <v>4799.7643110585377</v>
      </c>
      <c r="AG19" s="2">
        <f t="shared" si="7"/>
        <v>6871.8458785337716</v>
      </c>
      <c r="AH19" s="2">
        <f t="shared" si="7"/>
        <v>5808.137050824278</v>
      </c>
      <c r="AI19" s="2">
        <f t="shared" si="7"/>
        <v>18939.688249400475</v>
      </c>
      <c r="AJ19" s="2">
        <f t="shared" si="7"/>
        <v>8249.3880794702018</v>
      </c>
      <c r="AK19" s="2">
        <f t="shared" si="7"/>
        <v>16999.003790955856</v>
      </c>
      <c r="AL19" s="2">
        <f t="shared" si="7"/>
        <v>4403.2601051948959</v>
      </c>
      <c r="AM19" s="2">
        <f t="shared" si="7"/>
        <v>8103.0933991153452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4775.4412831991849</v>
      </c>
      <c r="AQ19" s="16">
        <f t="shared" ref="AQ19" si="9">IFERROR(M19/AB19, "N.A.")</f>
        <v>7839.1339840972296</v>
      </c>
      <c r="AR19" s="13">
        <f t="shared" ref="AR19" si="10">IFERROR(N19/AC19, "N.A.")</f>
        <v>6484.3728963908243</v>
      </c>
    </row>
    <row r="20" spans="1:44" ht="15" customHeight="1" thickBot="1" x14ac:dyDescent="0.3">
      <c r="A20" s="5" t="s">
        <v>0</v>
      </c>
      <c r="B20" s="48">
        <f>B19+C19</f>
        <v>1253942648</v>
      </c>
      <c r="C20" s="49"/>
      <c r="D20" s="48">
        <f>D19+E19</f>
        <v>123839607.99999996</v>
      </c>
      <c r="E20" s="49"/>
      <c r="F20" s="48">
        <f>F19+G19</f>
        <v>250614842.99999997</v>
      </c>
      <c r="G20" s="49"/>
      <c r="H20" s="48">
        <f>H19+I19</f>
        <v>169855676.99999994</v>
      </c>
      <c r="I20" s="49"/>
      <c r="J20" s="48">
        <f>J19+K19</f>
        <v>0</v>
      </c>
      <c r="K20" s="49"/>
      <c r="L20" s="48">
        <f>L19+M19</f>
        <v>1798252775.9999998</v>
      </c>
      <c r="M20" s="50"/>
      <c r="N20" s="19">
        <f>B20+D20+F20+H20+J20</f>
        <v>1798252776</v>
      </c>
      <c r="P20" s="5" t="s">
        <v>0</v>
      </c>
      <c r="Q20" s="48">
        <f>Q19+R19</f>
        <v>202871</v>
      </c>
      <c r="R20" s="49"/>
      <c r="S20" s="48">
        <f>S19+T19</f>
        <v>15665</v>
      </c>
      <c r="T20" s="49"/>
      <c r="U20" s="48">
        <f>U19+V19</f>
        <v>18629</v>
      </c>
      <c r="V20" s="49"/>
      <c r="W20" s="48">
        <f>W19+X19</f>
        <v>33636</v>
      </c>
      <c r="X20" s="49"/>
      <c r="Y20" s="48">
        <f>Y19+Z19</f>
        <v>6520</v>
      </c>
      <c r="Z20" s="49"/>
      <c r="AA20" s="48">
        <f>AA19+AB19</f>
        <v>277321</v>
      </c>
      <c r="AB20" s="49"/>
      <c r="AC20" s="20">
        <f>Q20+S20+U20+W20+Y20</f>
        <v>277321</v>
      </c>
      <c r="AE20" s="5" t="s">
        <v>0</v>
      </c>
      <c r="AF20" s="28">
        <f>IFERROR(B20/Q20,"N.A.")</f>
        <v>6180.9851974900303</v>
      </c>
      <c r="AG20" s="29"/>
      <c r="AH20" s="28">
        <f>IFERROR(D20/S20,"N.A.")</f>
        <v>7905.4968400893686</v>
      </c>
      <c r="AI20" s="29"/>
      <c r="AJ20" s="28">
        <f>IFERROR(F20/U20,"N.A.")</f>
        <v>13452.941274357183</v>
      </c>
      <c r="AK20" s="29"/>
      <c r="AL20" s="28">
        <f>IFERROR(H20/W20,"N.A.")</f>
        <v>5049.8179628968946</v>
      </c>
      <c r="AM20" s="29"/>
      <c r="AN20" s="28">
        <f>IFERROR(J20/Y20,"N.A.")</f>
        <v>0</v>
      </c>
      <c r="AO20" s="29"/>
      <c r="AP20" s="28">
        <f>IFERROR(L20/AA20,"N.A.")</f>
        <v>6484.3728963908243</v>
      </c>
      <c r="AQ20" s="29"/>
      <c r="AR20" s="17">
        <f>IFERROR(N20/AC20, "N.A.")</f>
        <v>6484.3728963908252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84436589.000000045</v>
      </c>
      <c r="C27" s="2"/>
      <c r="D27" s="2">
        <v>28236671.000000007</v>
      </c>
      <c r="E27" s="2"/>
      <c r="F27" s="2">
        <v>58768099.99999997</v>
      </c>
      <c r="G27" s="2"/>
      <c r="H27" s="2">
        <v>85601783.999999925</v>
      </c>
      <c r="I27" s="2"/>
      <c r="J27" s="2">
        <v>0</v>
      </c>
      <c r="K27" s="2"/>
      <c r="L27" s="1">
        <f t="shared" ref="L27:M30" si="11">B27+D27+F27+H27+J27</f>
        <v>257043143.99999994</v>
      </c>
      <c r="M27" s="12">
        <f t="shared" si="11"/>
        <v>0</v>
      </c>
      <c r="N27" s="13">
        <f>L27+M27</f>
        <v>257043143.99999994</v>
      </c>
      <c r="P27" s="3" t="s">
        <v>12</v>
      </c>
      <c r="Q27" s="2">
        <v>15922</v>
      </c>
      <c r="R27" s="2">
        <v>0</v>
      </c>
      <c r="S27" s="2">
        <v>5827</v>
      </c>
      <c r="T27" s="2">
        <v>0</v>
      </c>
      <c r="U27" s="2">
        <v>6535</v>
      </c>
      <c r="V27" s="2">
        <v>0</v>
      </c>
      <c r="W27" s="2">
        <v>14096</v>
      </c>
      <c r="X27" s="2">
        <v>0</v>
      </c>
      <c r="Y27" s="2">
        <v>763</v>
      </c>
      <c r="Z27" s="2">
        <v>0</v>
      </c>
      <c r="AA27" s="1">
        <f t="shared" ref="AA27:AB30" si="12">Q27+S27+U27+W27+Y27</f>
        <v>43143</v>
      </c>
      <c r="AB27" s="12">
        <f t="shared" si="12"/>
        <v>0</v>
      </c>
      <c r="AC27" s="13">
        <f>AA27+AB27</f>
        <v>43143</v>
      </c>
      <c r="AE27" s="3" t="s">
        <v>12</v>
      </c>
      <c r="AF27" s="2">
        <f t="shared" ref="AF27:AR30" si="13">IFERROR(B27/Q27, "N.A.")</f>
        <v>5303.139618138428</v>
      </c>
      <c r="AG27" s="2" t="str">
        <f t="shared" si="13"/>
        <v>N.A.</v>
      </c>
      <c r="AH27" s="2">
        <f t="shared" si="13"/>
        <v>4845.8333619358173</v>
      </c>
      <c r="AI27" s="2" t="str">
        <f t="shared" si="13"/>
        <v>N.A.</v>
      </c>
      <c r="AJ27" s="2">
        <f t="shared" si="13"/>
        <v>8992.8232593726043</v>
      </c>
      <c r="AK27" s="2" t="str">
        <f t="shared" si="13"/>
        <v>N.A.</v>
      </c>
      <c r="AL27" s="2">
        <f t="shared" si="13"/>
        <v>6072.7712826333654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5957.9339406160889</v>
      </c>
      <c r="AQ27" s="16" t="str">
        <f t="shared" si="13"/>
        <v>N.A.</v>
      </c>
      <c r="AR27" s="13">
        <f t="shared" si="13"/>
        <v>5957.9339406160889</v>
      </c>
    </row>
    <row r="28" spans="1:44" ht="15" customHeight="1" thickBot="1" x14ac:dyDescent="0.3">
      <c r="A28" s="3" t="s">
        <v>13</v>
      </c>
      <c r="B28" s="2">
        <v>2878420</v>
      </c>
      <c r="C28" s="2">
        <v>1752000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2878420</v>
      </c>
      <c r="M28" s="12">
        <f t="shared" si="11"/>
        <v>1752000</v>
      </c>
      <c r="N28" s="13">
        <f>L28+M28</f>
        <v>4630420</v>
      </c>
      <c r="P28" s="3" t="s">
        <v>13</v>
      </c>
      <c r="Q28" s="2">
        <v>800</v>
      </c>
      <c r="R28" s="2">
        <v>402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800</v>
      </c>
      <c r="AB28" s="12">
        <f t="shared" si="12"/>
        <v>402</v>
      </c>
      <c r="AC28" s="13">
        <f>AA28+AB28</f>
        <v>1202</v>
      </c>
      <c r="AE28" s="3" t="s">
        <v>13</v>
      </c>
      <c r="AF28" s="2">
        <f t="shared" si="13"/>
        <v>3598.0250000000001</v>
      </c>
      <c r="AG28" s="2">
        <f t="shared" si="13"/>
        <v>4358.2089552238804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3598.0250000000001</v>
      </c>
      <c r="AQ28" s="16">
        <f t="shared" si="13"/>
        <v>4358.2089552238804</v>
      </c>
      <c r="AR28" s="13">
        <f t="shared" si="13"/>
        <v>3852.2628951747088</v>
      </c>
    </row>
    <row r="29" spans="1:44" ht="15" customHeight="1" thickBot="1" x14ac:dyDescent="0.3">
      <c r="A29" s="3" t="s">
        <v>14</v>
      </c>
      <c r="B29" s="2">
        <v>150984793.99999997</v>
      </c>
      <c r="C29" s="2">
        <v>659038096.99999988</v>
      </c>
      <c r="D29" s="2">
        <v>31907332.000000015</v>
      </c>
      <c r="E29" s="2">
        <v>37847200.000000007</v>
      </c>
      <c r="F29" s="2"/>
      <c r="G29" s="2">
        <v>170791600.00000009</v>
      </c>
      <c r="H29" s="2"/>
      <c r="I29" s="2">
        <v>37511239.999999985</v>
      </c>
      <c r="J29" s="2">
        <v>0</v>
      </c>
      <c r="K29" s="2"/>
      <c r="L29" s="1">
        <f t="shared" si="11"/>
        <v>182892126</v>
      </c>
      <c r="M29" s="12">
        <f t="shared" si="11"/>
        <v>905188137</v>
      </c>
      <c r="N29" s="13">
        <f>L29+M29</f>
        <v>1088080263</v>
      </c>
      <c r="P29" s="3" t="s">
        <v>14</v>
      </c>
      <c r="Q29" s="2">
        <v>26819</v>
      </c>
      <c r="R29" s="2">
        <v>88019</v>
      </c>
      <c r="S29" s="2">
        <v>4648</v>
      </c>
      <c r="T29" s="2">
        <v>1865</v>
      </c>
      <c r="U29" s="2">
        <v>0</v>
      </c>
      <c r="V29" s="2">
        <v>9068</v>
      </c>
      <c r="W29" s="2">
        <v>0</v>
      </c>
      <c r="X29" s="2">
        <v>3825</v>
      </c>
      <c r="Y29" s="2">
        <v>1168</v>
      </c>
      <c r="Z29" s="2">
        <v>0</v>
      </c>
      <c r="AA29" s="1">
        <f t="shared" si="12"/>
        <v>32635</v>
      </c>
      <c r="AB29" s="12">
        <f t="shared" si="12"/>
        <v>102777</v>
      </c>
      <c r="AC29" s="13">
        <f>AA29+AB29</f>
        <v>135412</v>
      </c>
      <c r="AE29" s="3" t="s">
        <v>14</v>
      </c>
      <c r="AF29" s="2">
        <f t="shared" si="13"/>
        <v>5629.7697155002043</v>
      </c>
      <c r="AG29" s="2">
        <f t="shared" si="13"/>
        <v>7487.4526749906254</v>
      </c>
      <c r="AH29" s="2">
        <f t="shared" si="13"/>
        <v>6864.7444061962169</v>
      </c>
      <c r="AI29" s="2">
        <f t="shared" si="13"/>
        <v>20293.404825737271</v>
      </c>
      <c r="AJ29" s="2" t="str">
        <f t="shared" si="13"/>
        <v>N.A.</v>
      </c>
      <c r="AK29" s="2">
        <f t="shared" si="13"/>
        <v>18834.539038376719</v>
      </c>
      <c r="AL29" s="2" t="str">
        <f t="shared" si="13"/>
        <v>N.A.</v>
      </c>
      <c r="AM29" s="2">
        <f t="shared" si="13"/>
        <v>9806.860130718951</v>
      </c>
      <c r="AN29" s="2">
        <f t="shared" si="13"/>
        <v>0</v>
      </c>
      <c r="AO29" s="2" t="str">
        <f t="shared" si="13"/>
        <v>N.A.</v>
      </c>
      <c r="AP29" s="15">
        <f t="shared" si="13"/>
        <v>5604.1711659261528</v>
      </c>
      <c r="AQ29" s="16">
        <f t="shared" si="13"/>
        <v>8807.3025774249109</v>
      </c>
      <c r="AR29" s="13">
        <f t="shared" si="13"/>
        <v>8035.3311597199654</v>
      </c>
    </row>
    <row r="30" spans="1:44" ht="15" customHeight="1" thickBot="1" x14ac:dyDescent="0.3">
      <c r="A30" s="3" t="s">
        <v>15</v>
      </c>
      <c r="B30" s="2">
        <v>2466160</v>
      </c>
      <c r="C30" s="2">
        <v>271760</v>
      </c>
      <c r="D30" s="2"/>
      <c r="E30" s="2"/>
      <c r="F30" s="2"/>
      <c r="G30" s="2">
        <v>3569123</v>
      </c>
      <c r="H30" s="2">
        <v>1154619.9999999998</v>
      </c>
      <c r="I30" s="2"/>
      <c r="J30" s="2">
        <v>0</v>
      </c>
      <c r="K30" s="2"/>
      <c r="L30" s="1">
        <f t="shared" si="11"/>
        <v>3620780</v>
      </c>
      <c r="M30" s="12">
        <f t="shared" si="11"/>
        <v>3840883</v>
      </c>
      <c r="N30" s="13">
        <f>L30+M30</f>
        <v>7461663</v>
      </c>
      <c r="P30" s="3" t="s">
        <v>15</v>
      </c>
      <c r="Q30" s="2">
        <v>680</v>
      </c>
      <c r="R30" s="2">
        <v>79</v>
      </c>
      <c r="S30" s="2">
        <v>0</v>
      </c>
      <c r="T30" s="2">
        <v>0</v>
      </c>
      <c r="U30" s="2">
        <v>0</v>
      </c>
      <c r="V30" s="2">
        <v>309</v>
      </c>
      <c r="W30" s="2">
        <v>293</v>
      </c>
      <c r="X30" s="2">
        <v>0</v>
      </c>
      <c r="Y30" s="2">
        <v>55</v>
      </c>
      <c r="Z30" s="2">
        <v>0</v>
      </c>
      <c r="AA30" s="1">
        <f t="shared" si="12"/>
        <v>1028</v>
      </c>
      <c r="AB30" s="12">
        <f t="shared" si="12"/>
        <v>388</v>
      </c>
      <c r="AC30" s="18">
        <f>AA30+AB30</f>
        <v>1416</v>
      </c>
      <c r="AE30" s="3" t="s">
        <v>15</v>
      </c>
      <c r="AF30" s="2">
        <f t="shared" si="13"/>
        <v>3626.705882352941</v>
      </c>
      <c r="AG30" s="2">
        <f t="shared" si="13"/>
        <v>3440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11550.559870550162</v>
      </c>
      <c r="AL30" s="2">
        <f t="shared" si="13"/>
        <v>3940.6825938566544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3522.1595330739301</v>
      </c>
      <c r="AQ30" s="16">
        <f t="shared" si="13"/>
        <v>9899.182989690722</v>
      </c>
      <c r="AR30" s="13">
        <f t="shared" si="13"/>
        <v>5269.5360169491523</v>
      </c>
    </row>
    <row r="31" spans="1:44" ht="15" customHeight="1" thickBot="1" x14ac:dyDescent="0.3">
      <c r="A31" s="4" t="s">
        <v>16</v>
      </c>
      <c r="B31" s="2">
        <v>240765963.00000018</v>
      </c>
      <c r="C31" s="2">
        <v>661061857.00000024</v>
      </c>
      <c r="D31" s="2">
        <v>60144002.999999955</v>
      </c>
      <c r="E31" s="2">
        <v>37847200.000000007</v>
      </c>
      <c r="F31" s="2">
        <v>58768099.99999997</v>
      </c>
      <c r="G31" s="2">
        <v>174360723</v>
      </c>
      <c r="H31" s="2">
        <v>86756403.999999985</v>
      </c>
      <c r="I31" s="2">
        <v>37511239.999999985</v>
      </c>
      <c r="J31" s="2">
        <v>0</v>
      </c>
      <c r="K31" s="2"/>
      <c r="L31" s="1">
        <f t="shared" ref="L31" si="14">B31+D31+F31+H31+J31</f>
        <v>446434470.00000012</v>
      </c>
      <c r="M31" s="12">
        <f t="shared" ref="M31" si="15">C31+E31+G31+I31+K31</f>
        <v>910781020.00000024</v>
      </c>
      <c r="N31" s="18">
        <f>L31+M31</f>
        <v>1357215490.0000005</v>
      </c>
      <c r="P31" s="4" t="s">
        <v>16</v>
      </c>
      <c r="Q31" s="2">
        <v>44221</v>
      </c>
      <c r="R31" s="2">
        <v>88500</v>
      </c>
      <c r="S31" s="2">
        <v>10475</v>
      </c>
      <c r="T31" s="2">
        <v>1865</v>
      </c>
      <c r="U31" s="2">
        <v>6535</v>
      </c>
      <c r="V31" s="2">
        <v>9377</v>
      </c>
      <c r="W31" s="2">
        <v>14389</v>
      </c>
      <c r="X31" s="2">
        <v>3825</v>
      </c>
      <c r="Y31" s="2">
        <v>1986</v>
      </c>
      <c r="Z31" s="2">
        <v>0</v>
      </c>
      <c r="AA31" s="1">
        <f t="shared" ref="AA31" si="16">Q31+S31+U31+W31+Y31</f>
        <v>77606</v>
      </c>
      <c r="AB31" s="12">
        <f t="shared" ref="AB31" si="17">R31+T31+V31+X31+Z31</f>
        <v>103567</v>
      </c>
      <c r="AC31" s="13">
        <f>AA31+AB31</f>
        <v>181173</v>
      </c>
      <c r="AE31" s="4" t="s">
        <v>16</v>
      </c>
      <c r="AF31" s="2">
        <f t="shared" ref="AF31:AO31" si="18">IFERROR(B31/Q31, "N.A.")</f>
        <v>5444.6069288347207</v>
      </c>
      <c r="AG31" s="2">
        <f t="shared" si="18"/>
        <v>7469.6255028248615</v>
      </c>
      <c r="AH31" s="2">
        <f t="shared" si="18"/>
        <v>5741.6709307875853</v>
      </c>
      <c r="AI31" s="2">
        <f t="shared" si="18"/>
        <v>20293.404825737271</v>
      </c>
      <c r="AJ31" s="2">
        <f t="shared" si="18"/>
        <v>8992.8232593726043</v>
      </c>
      <c r="AK31" s="2">
        <f t="shared" si="18"/>
        <v>18594.510291137889</v>
      </c>
      <c r="AL31" s="2">
        <f t="shared" si="18"/>
        <v>6029.3560358607256</v>
      </c>
      <c r="AM31" s="2">
        <f t="shared" si="18"/>
        <v>9806.860130718951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5752.5767337577008</v>
      </c>
      <c r="AQ31" s="16">
        <f t="shared" ref="AQ31" si="20">IFERROR(M31/AB31, "N.A.")</f>
        <v>8794.1238039143773</v>
      </c>
      <c r="AR31" s="13">
        <f t="shared" ref="AR31" si="21">IFERROR(N31/AC31, "N.A.")</f>
        <v>7491.2679593537696</v>
      </c>
    </row>
    <row r="32" spans="1:44" ht="15" customHeight="1" thickBot="1" x14ac:dyDescent="0.3">
      <c r="A32" s="5" t="s">
        <v>0</v>
      </c>
      <c r="B32" s="48">
        <f>B31+C31</f>
        <v>901827820.00000048</v>
      </c>
      <c r="C32" s="49"/>
      <c r="D32" s="48">
        <f>D31+E31</f>
        <v>97991202.99999997</v>
      </c>
      <c r="E32" s="49"/>
      <c r="F32" s="48">
        <f>F31+G31</f>
        <v>233128822.99999997</v>
      </c>
      <c r="G32" s="49"/>
      <c r="H32" s="48">
        <f>H31+I31</f>
        <v>124267643.99999997</v>
      </c>
      <c r="I32" s="49"/>
      <c r="J32" s="48">
        <f>J31+K31</f>
        <v>0</v>
      </c>
      <c r="K32" s="49"/>
      <c r="L32" s="48">
        <f>L31+M31</f>
        <v>1357215490.0000005</v>
      </c>
      <c r="M32" s="50"/>
      <c r="N32" s="19">
        <f>B32+D32+F32+H32+J32</f>
        <v>1357215490.0000005</v>
      </c>
      <c r="P32" s="5" t="s">
        <v>0</v>
      </c>
      <c r="Q32" s="48">
        <f>Q31+R31</f>
        <v>132721</v>
      </c>
      <c r="R32" s="49"/>
      <c r="S32" s="48">
        <f>S31+T31</f>
        <v>12340</v>
      </c>
      <c r="T32" s="49"/>
      <c r="U32" s="48">
        <f>U31+V31</f>
        <v>15912</v>
      </c>
      <c r="V32" s="49"/>
      <c r="W32" s="48">
        <f>W31+X31</f>
        <v>18214</v>
      </c>
      <c r="X32" s="49"/>
      <c r="Y32" s="48">
        <f>Y31+Z31</f>
        <v>1986</v>
      </c>
      <c r="Z32" s="49"/>
      <c r="AA32" s="48">
        <f>AA31+AB31</f>
        <v>181173</v>
      </c>
      <c r="AB32" s="49"/>
      <c r="AC32" s="20">
        <f>Q32+S32+U32+W32+Y32</f>
        <v>181173</v>
      </c>
      <c r="AE32" s="5" t="s">
        <v>0</v>
      </c>
      <c r="AF32" s="28">
        <f>IFERROR(B32/Q32,"N.A.")</f>
        <v>6794.9142938947152</v>
      </c>
      <c r="AG32" s="29"/>
      <c r="AH32" s="28">
        <f>IFERROR(D32/S32,"N.A.")</f>
        <v>7940.9402755267402</v>
      </c>
      <c r="AI32" s="29"/>
      <c r="AJ32" s="28">
        <f>IFERROR(F32/U32,"N.A.")</f>
        <v>14651.13266716943</v>
      </c>
      <c r="AK32" s="29"/>
      <c r="AL32" s="28">
        <f>IFERROR(H32/W32,"N.A.")</f>
        <v>6822.6443395190499</v>
      </c>
      <c r="AM32" s="29"/>
      <c r="AN32" s="28">
        <f>IFERROR(J32/Y32,"N.A.")</f>
        <v>0</v>
      </c>
      <c r="AO32" s="29"/>
      <c r="AP32" s="28">
        <f>IFERROR(L32/AA32,"N.A.")</f>
        <v>7491.2679593537696</v>
      </c>
      <c r="AQ32" s="29"/>
      <c r="AR32" s="17">
        <f>IFERROR(N32/AC32, "N.A.")</f>
        <v>7491.2679593537696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9166527.9999999981</v>
      </c>
      <c r="C39" s="2"/>
      <c r="D39" s="2">
        <v>2353860</v>
      </c>
      <c r="E39" s="2"/>
      <c r="F39" s="2">
        <v>3514779.9999999995</v>
      </c>
      <c r="G39" s="2"/>
      <c r="H39" s="2">
        <v>35360929.999999993</v>
      </c>
      <c r="I39" s="2"/>
      <c r="J39" s="2">
        <v>0</v>
      </c>
      <c r="K39" s="2"/>
      <c r="L39" s="1">
        <f t="shared" ref="L39:M42" si="22">B39+D39+F39+H39+J39</f>
        <v>50396097.999999993</v>
      </c>
      <c r="M39" s="12">
        <f t="shared" si="22"/>
        <v>0</v>
      </c>
      <c r="N39" s="13">
        <f>L39+M39</f>
        <v>50396097.999999993</v>
      </c>
      <c r="P39" s="3" t="s">
        <v>12</v>
      </c>
      <c r="Q39" s="2">
        <v>2958</v>
      </c>
      <c r="R39" s="2">
        <v>0</v>
      </c>
      <c r="S39" s="2">
        <v>478</v>
      </c>
      <c r="T39" s="2">
        <v>0</v>
      </c>
      <c r="U39" s="2">
        <v>1015</v>
      </c>
      <c r="V39" s="2">
        <v>0</v>
      </c>
      <c r="W39" s="2">
        <v>13297</v>
      </c>
      <c r="X39" s="2">
        <v>0</v>
      </c>
      <c r="Y39" s="2">
        <v>1970</v>
      </c>
      <c r="Z39" s="2">
        <v>0</v>
      </c>
      <c r="AA39" s="1">
        <f t="shared" ref="AA39:AB42" si="23">Q39+S39+U39+W39+Y39</f>
        <v>19718</v>
      </c>
      <c r="AB39" s="12">
        <f t="shared" si="23"/>
        <v>0</v>
      </c>
      <c r="AC39" s="13">
        <f>AA39+AB39</f>
        <v>19718</v>
      </c>
      <c r="AE39" s="3" t="s">
        <v>12</v>
      </c>
      <c r="AF39" s="2">
        <f t="shared" ref="AF39:AR42" si="24">IFERROR(B39/Q39, "N.A.")</f>
        <v>3098.8938471940496</v>
      </c>
      <c r="AG39" s="2" t="str">
        <f t="shared" si="24"/>
        <v>N.A.</v>
      </c>
      <c r="AH39" s="2">
        <f t="shared" si="24"/>
        <v>4924.3933054393301</v>
      </c>
      <c r="AI39" s="2" t="str">
        <f t="shared" si="24"/>
        <v>N.A.</v>
      </c>
      <c r="AJ39" s="2">
        <f t="shared" si="24"/>
        <v>3462.8374384236449</v>
      </c>
      <c r="AK39" s="2" t="str">
        <f t="shared" si="24"/>
        <v>N.A.</v>
      </c>
      <c r="AL39" s="2">
        <f t="shared" si="24"/>
        <v>2659.3163871549968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2555.8422760929097</v>
      </c>
      <c r="AQ39" s="16" t="str">
        <f t="shared" si="24"/>
        <v>N.A.</v>
      </c>
      <c r="AR39" s="13">
        <f t="shared" si="24"/>
        <v>2555.8422760929097</v>
      </c>
    </row>
    <row r="40" spans="1:44" ht="15" customHeight="1" thickBot="1" x14ac:dyDescent="0.3">
      <c r="A40" s="3" t="s">
        <v>13</v>
      </c>
      <c r="B40" s="2">
        <v>24659181</v>
      </c>
      <c r="C40" s="2">
        <v>5076540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24659181</v>
      </c>
      <c r="M40" s="12">
        <f t="shared" si="22"/>
        <v>5076540</v>
      </c>
      <c r="N40" s="13">
        <f>L40+M40</f>
        <v>29735721</v>
      </c>
      <c r="P40" s="3" t="s">
        <v>13</v>
      </c>
      <c r="Q40" s="2">
        <v>9405</v>
      </c>
      <c r="R40" s="2">
        <v>1402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9405</v>
      </c>
      <c r="AB40" s="12">
        <f t="shared" si="23"/>
        <v>1402</v>
      </c>
      <c r="AC40" s="13">
        <f>AA40+AB40</f>
        <v>10807</v>
      </c>
      <c r="AE40" s="3" t="s">
        <v>13</v>
      </c>
      <c r="AF40" s="2">
        <f t="shared" si="24"/>
        <v>2621.9224880382776</v>
      </c>
      <c r="AG40" s="2">
        <f t="shared" si="24"/>
        <v>3620.9272467902997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2621.9224880382776</v>
      </c>
      <c r="AQ40" s="16">
        <f t="shared" si="24"/>
        <v>3620.9272467902997</v>
      </c>
      <c r="AR40" s="13">
        <f t="shared" si="24"/>
        <v>2751.5241047469235</v>
      </c>
    </row>
    <row r="41" spans="1:44" ht="15" customHeight="1" thickBot="1" x14ac:dyDescent="0.3">
      <c r="A41" s="3" t="s">
        <v>14</v>
      </c>
      <c r="B41" s="2">
        <v>50064385.999999978</v>
      </c>
      <c r="C41" s="2">
        <v>263148193.00000006</v>
      </c>
      <c r="D41" s="2">
        <v>13954644.999999998</v>
      </c>
      <c r="E41" s="2">
        <v>9539900</v>
      </c>
      <c r="F41" s="2"/>
      <c r="G41" s="2">
        <v>13971240</v>
      </c>
      <c r="H41" s="2"/>
      <c r="I41" s="2">
        <v>10118743</v>
      </c>
      <c r="J41" s="2">
        <v>0</v>
      </c>
      <c r="K41" s="2"/>
      <c r="L41" s="1">
        <f t="shared" si="22"/>
        <v>64019030.999999978</v>
      </c>
      <c r="M41" s="12">
        <f t="shared" si="22"/>
        <v>296778076.00000006</v>
      </c>
      <c r="N41" s="13">
        <f>L41+M41</f>
        <v>360797107.00000006</v>
      </c>
      <c r="P41" s="3" t="s">
        <v>14</v>
      </c>
      <c r="Q41" s="2">
        <v>11056</v>
      </c>
      <c r="R41" s="2">
        <v>45329</v>
      </c>
      <c r="S41" s="2">
        <v>2210</v>
      </c>
      <c r="T41" s="2">
        <v>637</v>
      </c>
      <c r="U41" s="2">
        <v>0</v>
      </c>
      <c r="V41" s="2">
        <v>1702</v>
      </c>
      <c r="W41" s="2">
        <v>0</v>
      </c>
      <c r="X41" s="2">
        <v>2053</v>
      </c>
      <c r="Y41" s="2">
        <v>2564</v>
      </c>
      <c r="Z41" s="2">
        <v>0</v>
      </c>
      <c r="AA41" s="1">
        <f t="shared" si="23"/>
        <v>15830</v>
      </c>
      <c r="AB41" s="12">
        <f t="shared" si="23"/>
        <v>49721</v>
      </c>
      <c r="AC41" s="13">
        <f>AA41+AB41</f>
        <v>65551</v>
      </c>
      <c r="AE41" s="3" t="s">
        <v>14</v>
      </c>
      <c r="AF41" s="2">
        <f t="shared" si="24"/>
        <v>4528.2548842257575</v>
      </c>
      <c r="AG41" s="2">
        <f t="shared" si="24"/>
        <v>5805.2944693242753</v>
      </c>
      <c r="AH41" s="2">
        <f t="shared" si="24"/>
        <v>6314.3190045248857</v>
      </c>
      <c r="AI41" s="2">
        <f t="shared" si="24"/>
        <v>14976.29513343799</v>
      </c>
      <c r="AJ41" s="2" t="str">
        <f t="shared" si="24"/>
        <v>N.A.</v>
      </c>
      <c r="AK41" s="2">
        <f t="shared" si="24"/>
        <v>8208.7191539365449</v>
      </c>
      <c r="AL41" s="2" t="str">
        <f t="shared" si="24"/>
        <v>N.A.</v>
      </c>
      <c r="AM41" s="2">
        <f t="shared" si="24"/>
        <v>4928.7593765221627</v>
      </c>
      <c r="AN41" s="2">
        <f t="shared" si="24"/>
        <v>0</v>
      </c>
      <c r="AO41" s="2" t="str">
        <f t="shared" si="24"/>
        <v>N.A.</v>
      </c>
      <c r="AP41" s="15">
        <f t="shared" si="24"/>
        <v>4044.1586228679707</v>
      </c>
      <c r="AQ41" s="16">
        <f t="shared" si="24"/>
        <v>5968.8678023370421</v>
      </c>
      <c r="AR41" s="13">
        <f t="shared" si="24"/>
        <v>5504.0671690744621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108360</v>
      </c>
      <c r="I42" s="2"/>
      <c r="J42" s="2"/>
      <c r="K42" s="2"/>
      <c r="L42" s="1">
        <f t="shared" si="22"/>
        <v>108360</v>
      </c>
      <c r="M42" s="12">
        <f t="shared" si="22"/>
        <v>0</v>
      </c>
      <c r="N42" s="13">
        <f>L42+M42</f>
        <v>108360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72</v>
      </c>
      <c r="X42" s="2">
        <v>0</v>
      </c>
      <c r="Y42" s="2">
        <v>0</v>
      </c>
      <c r="Z42" s="2">
        <v>0</v>
      </c>
      <c r="AA42" s="1">
        <f t="shared" si="23"/>
        <v>72</v>
      </c>
      <c r="AB42" s="12">
        <f t="shared" si="23"/>
        <v>0</v>
      </c>
      <c r="AC42" s="13">
        <f>AA42+AB42</f>
        <v>72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1505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1505</v>
      </c>
      <c r="AQ42" s="16" t="str">
        <f t="shared" si="24"/>
        <v>N.A.</v>
      </c>
      <c r="AR42" s="13">
        <f t="shared" si="24"/>
        <v>1505</v>
      </c>
    </row>
    <row r="43" spans="1:44" ht="15" customHeight="1" thickBot="1" x14ac:dyDescent="0.3">
      <c r="A43" s="4" t="s">
        <v>16</v>
      </c>
      <c r="B43" s="2">
        <v>83890095</v>
      </c>
      <c r="C43" s="2">
        <v>268224733.00000003</v>
      </c>
      <c r="D43" s="2">
        <v>16308505.000000004</v>
      </c>
      <c r="E43" s="2">
        <v>9539900</v>
      </c>
      <c r="F43" s="2">
        <v>3514779.9999999995</v>
      </c>
      <c r="G43" s="2">
        <v>13971240</v>
      </c>
      <c r="H43" s="2">
        <v>35469290</v>
      </c>
      <c r="I43" s="2">
        <v>10118743</v>
      </c>
      <c r="J43" s="2">
        <v>0</v>
      </c>
      <c r="K43" s="2"/>
      <c r="L43" s="1">
        <f t="shared" ref="L43" si="25">B43+D43+F43+H43+J43</f>
        <v>139182670</v>
      </c>
      <c r="M43" s="12">
        <f t="shared" ref="M43" si="26">C43+E43+G43+I43+K43</f>
        <v>301854616</v>
      </c>
      <c r="N43" s="18">
        <f>L43+M43</f>
        <v>441037286</v>
      </c>
      <c r="P43" s="4" t="s">
        <v>16</v>
      </c>
      <c r="Q43" s="2">
        <v>23419</v>
      </c>
      <c r="R43" s="2">
        <v>46731</v>
      </c>
      <c r="S43" s="2">
        <v>2688</v>
      </c>
      <c r="T43" s="2">
        <v>637</v>
      </c>
      <c r="U43" s="2">
        <v>1015</v>
      </c>
      <c r="V43" s="2">
        <v>1702</v>
      </c>
      <c r="W43" s="2">
        <v>13369</v>
      </c>
      <c r="X43" s="2">
        <v>2053</v>
      </c>
      <c r="Y43" s="2">
        <v>4534</v>
      </c>
      <c r="Z43" s="2">
        <v>0</v>
      </c>
      <c r="AA43" s="1">
        <f t="shared" ref="AA43" si="27">Q43+S43+U43+W43+Y43</f>
        <v>45025</v>
      </c>
      <c r="AB43" s="12">
        <f t="shared" ref="AB43" si="28">R43+T43+V43+X43+Z43</f>
        <v>51123</v>
      </c>
      <c r="AC43" s="18">
        <f>AA43+AB43</f>
        <v>96148</v>
      </c>
      <c r="AE43" s="4" t="s">
        <v>16</v>
      </c>
      <c r="AF43" s="2">
        <f t="shared" ref="AF43:AO43" si="29">IFERROR(B43/Q43, "N.A.")</f>
        <v>3582.1382211025234</v>
      </c>
      <c r="AG43" s="2">
        <f t="shared" si="29"/>
        <v>5739.760180608162</v>
      </c>
      <c r="AH43" s="2">
        <f t="shared" si="29"/>
        <v>6067.1521577380963</v>
      </c>
      <c r="AI43" s="2">
        <f t="shared" si="29"/>
        <v>14976.29513343799</v>
      </c>
      <c r="AJ43" s="2">
        <f t="shared" si="29"/>
        <v>3462.8374384236449</v>
      </c>
      <c r="AK43" s="2">
        <f t="shared" si="29"/>
        <v>8208.7191539365449</v>
      </c>
      <c r="AL43" s="2">
        <f t="shared" si="29"/>
        <v>2653.0997082803501</v>
      </c>
      <c r="AM43" s="2">
        <f t="shared" si="29"/>
        <v>4928.7593765221627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3091.2308717379233</v>
      </c>
      <c r="AQ43" s="16">
        <f t="shared" ref="AQ43" si="31">IFERROR(M43/AB43, "N.A.")</f>
        <v>5904.4777497408213</v>
      </c>
      <c r="AR43" s="13">
        <f t="shared" ref="AR43" si="32">IFERROR(N43/AC43, "N.A.")</f>
        <v>4587.0666680534177</v>
      </c>
    </row>
    <row r="44" spans="1:44" ht="15" customHeight="1" thickBot="1" x14ac:dyDescent="0.3">
      <c r="A44" s="5" t="s">
        <v>0</v>
      </c>
      <c r="B44" s="48">
        <f>B43+C43</f>
        <v>352114828</v>
      </c>
      <c r="C44" s="49"/>
      <c r="D44" s="48">
        <f>D43+E43</f>
        <v>25848405.000000004</v>
      </c>
      <c r="E44" s="49"/>
      <c r="F44" s="48">
        <f>F43+G43</f>
        <v>17486020</v>
      </c>
      <c r="G44" s="49"/>
      <c r="H44" s="48">
        <f>H43+I43</f>
        <v>45588033</v>
      </c>
      <c r="I44" s="49"/>
      <c r="J44" s="48">
        <f>J43+K43</f>
        <v>0</v>
      </c>
      <c r="K44" s="49"/>
      <c r="L44" s="48">
        <f>L43+M43</f>
        <v>441037286</v>
      </c>
      <c r="M44" s="50"/>
      <c r="N44" s="19">
        <f>B44+D44+F44+H44+J44</f>
        <v>441037286</v>
      </c>
      <c r="P44" s="5" t="s">
        <v>0</v>
      </c>
      <c r="Q44" s="48">
        <f>Q43+R43</f>
        <v>70150</v>
      </c>
      <c r="R44" s="49"/>
      <c r="S44" s="48">
        <f>S43+T43</f>
        <v>3325</v>
      </c>
      <c r="T44" s="49"/>
      <c r="U44" s="48">
        <f>U43+V43</f>
        <v>2717</v>
      </c>
      <c r="V44" s="49"/>
      <c r="W44" s="48">
        <f>W43+X43</f>
        <v>15422</v>
      </c>
      <c r="X44" s="49"/>
      <c r="Y44" s="48">
        <f>Y43+Z43</f>
        <v>4534</v>
      </c>
      <c r="Z44" s="49"/>
      <c r="AA44" s="48">
        <f>AA43+AB43</f>
        <v>96148</v>
      </c>
      <c r="AB44" s="50"/>
      <c r="AC44" s="19">
        <f>Q44+S44+U44+W44+Y44</f>
        <v>96148</v>
      </c>
      <c r="AE44" s="5" t="s">
        <v>0</v>
      </c>
      <c r="AF44" s="28">
        <f>IFERROR(B44/Q44,"N.A.")</f>
        <v>5019.4558517462583</v>
      </c>
      <c r="AG44" s="29"/>
      <c r="AH44" s="28">
        <f>IFERROR(D44/S44,"N.A.")</f>
        <v>7773.9563909774452</v>
      </c>
      <c r="AI44" s="29"/>
      <c r="AJ44" s="28">
        <f>IFERROR(F44/U44,"N.A.")</f>
        <v>6435.7821126242179</v>
      </c>
      <c r="AK44" s="29"/>
      <c r="AL44" s="28">
        <f>IFERROR(H44/W44,"N.A.")</f>
        <v>2956.0389703021656</v>
      </c>
      <c r="AM44" s="29"/>
      <c r="AN44" s="28">
        <f>IFERROR(J44/Y44,"N.A.")</f>
        <v>0</v>
      </c>
      <c r="AO44" s="29"/>
      <c r="AP44" s="28">
        <f>IFERROR(L44/AA44,"N.A.")</f>
        <v>4587.0666680534177</v>
      </c>
      <c r="AQ44" s="29"/>
      <c r="AR44" s="17">
        <f>IFERROR(N44/AC44, "N.A.")</f>
        <v>4587.0666680534177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3212960</v>
      </c>
      <c r="C15" s="2"/>
      <c r="D15" s="2">
        <v>1010500.0000000001</v>
      </c>
      <c r="E15" s="2"/>
      <c r="F15" s="2">
        <v>7585200</v>
      </c>
      <c r="G15" s="2"/>
      <c r="H15" s="2">
        <v>5355879</v>
      </c>
      <c r="I15" s="2"/>
      <c r="J15" s="2">
        <v>0</v>
      </c>
      <c r="K15" s="2"/>
      <c r="L15" s="1">
        <f t="shared" ref="L15:M18" si="0">B15+D15+F15+H15+J15</f>
        <v>17164539</v>
      </c>
      <c r="M15" s="12">
        <f t="shared" si="0"/>
        <v>0</v>
      </c>
      <c r="N15" s="13">
        <f>L15+M15</f>
        <v>17164539</v>
      </c>
      <c r="P15" s="3" t="s">
        <v>12</v>
      </c>
      <c r="Q15" s="2">
        <v>881</v>
      </c>
      <c r="R15" s="2">
        <v>0</v>
      </c>
      <c r="S15" s="2">
        <v>313</v>
      </c>
      <c r="T15" s="2">
        <v>0</v>
      </c>
      <c r="U15" s="2">
        <v>252</v>
      </c>
      <c r="V15" s="2">
        <v>0</v>
      </c>
      <c r="W15" s="2">
        <v>3339</v>
      </c>
      <c r="X15" s="2">
        <v>0</v>
      </c>
      <c r="Y15" s="2">
        <v>984</v>
      </c>
      <c r="Z15" s="2">
        <v>0</v>
      </c>
      <c r="AA15" s="1">
        <f t="shared" ref="AA15:AB18" si="1">Q15+S15+U15+W15+Y15</f>
        <v>5769</v>
      </c>
      <c r="AB15" s="12">
        <f t="shared" si="1"/>
        <v>0</v>
      </c>
      <c r="AC15" s="13">
        <f>AA15+AB15</f>
        <v>5769</v>
      </c>
      <c r="AE15" s="3" t="s">
        <v>12</v>
      </c>
      <c r="AF15" s="2">
        <f t="shared" ref="AF15:AR18" si="2">IFERROR(B15/Q15, "N.A.")</f>
        <v>3646.9466515323497</v>
      </c>
      <c r="AG15" s="2" t="str">
        <f t="shared" si="2"/>
        <v>N.A.</v>
      </c>
      <c r="AH15" s="2">
        <f t="shared" si="2"/>
        <v>3228.4345047923325</v>
      </c>
      <c r="AI15" s="2" t="str">
        <f t="shared" si="2"/>
        <v>N.A.</v>
      </c>
      <c r="AJ15" s="2">
        <f t="shared" si="2"/>
        <v>30100</v>
      </c>
      <c r="AK15" s="2" t="str">
        <f t="shared" si="2"/>
        <v>N.A.</v>
      </c>
      <c r="AL15" s="2">
        <f t="shared" si="2"/>
        <v>1604.03683737646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2975.305772230889</v>
      </c>
      <c r="AQ15" s="16" t="str">
        <f t="shared" si="2"/>
        <v>N.A.</v>
      </c>
      <c r="AR15" s="13">
        <f t="shared" si="2"/>
        <v>2975.305772230889</v>
      </c>
    </row>
    <row r="16" spans="1:44" ht="15" customHeight="1" thickBot="1" x14ac:dyDescent="0.3">
      <c r="A16" s="3" t="s">
        <v>13</v>
      </c>
      <c r="B16" s="2">
        <v>389150</v>
      </c>
      <c r="C16" s="2"/>
      <c r="D16" s="2">
        <v>175830</v>
      </c>
      <c r="E16" s="2"/>
      <c r="F16" s="2"/>
      <c r="G16" s="2"/>
      <c r="H16" s="2"/>
      <c r="I16" s="2"/>
      <c r="J16" s="2"/>
      <c r="K16" s="2"/>
      <c r="L16" s="1">
        <f t="shared" si="0"/>
        <v>564980</v>
      </c>
      <c r="M16" s="12">
        <f t="shared" si="0"/>
        <v>0</v>
      </c>
      <c r="N16" s="13">
        <f>L16+M16</f>
        <v>564980</v>
      </c>
      <c r="P16" s="3" t="s">
        <v>13</v>
      </c>
      <c r="Q16" s="2">
        <v>362</v>
      </c>
      <c r="R16" s="2">
        <v>0</v>
      </c>
      <c r="S16" s="2">
        <v>409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771</v>
      </c>
      <c r="AB16" s="12">
        <f t="shared" si="1"/>
        <v>0</v>
      </c>
      <c r="AC16" s="13">
        <f>AA16+AB16</f>
        <v>771</v>
      </c>
      <c r="AE16" s="3" t="s">
        <v>13</v>
      </c>
      <c r="AF16" s="2">
        <f t="shared" si="2"/>
        <v>1075</v>
      </c>
      <c r="AG16" s="2" t="str">
        <f t="shared" si="2"/>
        <v>N.A.</v>
      </c>
      <c r="AH16" s="2">
        <f t="shared" si="2"/>
        <v>429.90220048899755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732.78858625162127</v>
      </c>
      <c r="AQ16" s="16" t="str">
        <f t="shared" si="2"/>
        <v>N.A.</v>
      </c>
      <c r="AR16" s="13">
        <f t="shared" si="2"/>
        <v>732.78858625162127</v>
      </c>
    </row>
    <row r="17" spans="1:44" ht="15" customHeight="1" thickBot="1" x14ac:dyDescent="0.3">
      <c r="A17" s="3" t="s">
        <v>14</v>
      </c>
      <c r="B17" s="2">
        <v>7552634.9999999991</v>
      </c>
      <c r="C17" s="2">
        <v>21316400.000000004</v>
      </c>
      <c r="D17" s="2">
        <v>508180.00000000006</v>
      </c>
      <c r="E17" s="2"/>
      <c r="F17" s="2"/>
      <c r="G17" s="2">
        <v>5594400</v>
      </c>
      <c r="H17" s="2"/>
      <c r="I17" s="2">
        <v>78000</v>
      </c>
      <c r="J17" s="2">
        <v>0</v>
      </c>
      <c r="K17" s="2"/>
      <c r="L17" s="1">
        <f t="shared" si="0"/>
        <v>8060814.9999999991</v>
      </c>
      <c r="M17" s="12">
        <f t="shared" si="0"/>
        <v>26988800.000000004</v>
      </c>
      <c r="N17" s="13">
        <f>L17+M17</f>
        <v>35049615</v>
      </c>
      <c r="P17" s="3" t="s">
        <v>14</v>
      </c>
      <c r="Q17" s="2">
        <v>2532</v>
      </c>
      <c r="R17" s="2">
        <v>3651</v>
      </c>
      <c r="S17" s="2">
        <v>739</v>
      </c>
      <c r="T17" s="2">
        <v>0</v>
      </c>
      <c r="U17" s="2">
        <v>0</v>
      </c>
      <c r="V17" s="2">
        <v>504</v>
      </c>
      <c r="W17" s="2">
        <v>0</v>
      </c>
      <c r="X17" s="2">
        <v>78</v>
      </c>
      <c r="Y17" s="2">
        <v>1558</v>
      </c>
      <c r="Z17" s="2">
        <v>0</v>
      </c>
      <c r="AA17" s="1">
        <f t="shared" si="1"/>
        <v>4829</v>
      </c>
      <c r="AB17" s="12">
        <f t="shared" si="1"/>
        <v>4233</v>
      </c>
      <c r="AC17" s="13">
        <f>AA17+AB17</f>
        <v>9062</v>
      </c>
      <c r="AE17" s="3" t="s">
        <v>14</v>
      </c>
      <c r="AF17" s="2">
        <f t="shared" si="2"/>
        <v>2982.8732227488149</v>
      </c>
      <c r="AG17" s="2">
        <f t="shared" si="2"/>
        <v>5838.5099972610251</v>
      </c>
      <c r="AH17" s="2">
        <f t="shared" si="2"/>
        <v>687.65899864682012</v>
      </c>
      <c r="AI17" s="2" t="str">
        <f t="shared" si="2"/>
        <v>N.A.</v>
      </c>
      <c r="AJ17" s="2" t="str">
        <f t="shared" si="2"/>
        <v>N.A.</v>
      </c>
      <c r="AK17" s="2">
        <f t="shared" si="2"/>
        <v>11100</v>
      </c>
      <c r="AL17" s="2" t="str">
        <f t="shared" si="2"/>
        <v>N.A.</v>
      </c>
      <c r="AM17" s="2">
        <f t="shared" si="2"/>
        <v>1000</v>
      </c>
      <c r="AN17" s="2">
        <f t="shared" si="2"/>
        <v>0</v>
      </c>
      <c r="AO17" s="2" t="str">
        <f t="shared" si="2"/>
        <v>N.A.</v>
      </c>
      <c r="AP17" s="15">
        <f t="shared" si="2"/>
        <v>1669.2513978049283</v>
      </c>
      <c r="AQ17" s="16">
        <f t="shared" si="2"/>
        <v>6375.8091188282551</v>
      </c>
      <c r="AR17" s="13">
        <f t="shared" si="2"/>
        <v>3867.7571176340762</v>
      </c>
    </row>
    <row r="18" spans="1:44" ht="15" customHeight="1" thickBot="1" x14ac:dyDescent="0.3">
      <c r="A18" s="3" t="s">
        <v>15</v>
      </c>
      <c r="B18" s="2">
        <v>270040</v>
      </c>
      <c r="C18" s="2"/>
      <c r="D18" s="2"/>
      <c r="E18" s="2"/>
      <c r="F18" s="2"/>
      <c r="G18" s="2">
        <v>279500</v>
      </c>
      <c r="H18" s="2">
        <v>1052253.0000000002</v>
      </c>
      <c r="I18" s="2"/>
      <c r="J18" s="2">
        <v>0</v>
      </c>
      <c r="K18" s="2"/>
      <c r="L18" s="1">
        <f t="shared" si="0"/>
        <v>1322293.0000000002</v>
      </c>
      <c r="M18" s="12">
        <f t="shared" si="0"/>
        <v>279500</v>
      </c>
      <c r="N18" s="13">
        <f>L18+M18</f>
        <v>1601793.0000000002</v>
      </c>
      <c r="P18" s="3" t="s">
        <v>15</v>
      </c>
      <c r="Q18" s="2">
        <v>157</v>
      </c>
      <c r="R18" s="2">
        <v>0</v>
      </c>
      <c r="S18" s="2">
        <v>0</v>
      </c>
      <c r="T18" s="2">
        <v>0</v>
      </c>
      <c r="U18" s="2">
        <v>0</v>
      </c>
      <c r="V18" s="2">
        <v>362</v>
      </c>
      <c r="W18" s="2">
        <v>3263</v>
      </c>
      <c r="X18" s="2">
        <v>0</v>
      </c>
      <c r="Y18" s="2">
        <v>680</v>
      </c>
      <c r="Z18" s="2">
        <v>0</v>
      </c>
      <c r="AA18" s="1">
        <f t="shared" si="1"/>
        <v>4100</v>
      </c>
      <c r="AB18" s="12">
        <f t="shared" si="1"/>
        <v>362</v>
      </c>
      <c r="AC18" s="18">
        <f>AA18+AB18</f>
        <v>4462</v>
      </c>
      <c r="AE18" s="3" t="s">
        <v>15</v>
      </c>
      <c r="AF18" s="2">
        <f t="shared" si="2"/>
        <v>1720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772.09944751381215</v>
      </c>
      <c r="AL18" s="2">
        <f t="shared" si="2"/>
        <v>322.48023291449596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322.5104878048781</v>
      </c>
      <c r="AQ18" s="16">
        <f t="shared" si="2"/>
        <v>772.09944751381215</v>
      </c>
      <c r="AR18" s="13">
        <f t="shared" si="2"/>
        <v>358.98543254146131</v>
      </c>
    </row>
    <row r="19" spans="1:44" ht="15" customHeight="1" thickBot="1" x14ac:dyDescent="0.3">
      <c r="A19" s="4" t="s">
        <v>16</v>
      </c>
      <c r="B19" s="2">
        <v>11424784.999999998</v>
      </c>
      <c r="C19" s="2">
        <v>21316400.000000004</v>
      </c>
      <c r="D19" s="2">
        <v>1694510</v>
      </c>
      <c r="E19" s="2"/>
      <c r="F19" s="2">
        <v>7585200</v>
      </c>
      <c r="G19" s="2">
        <v>5873900.0000000009</v>
      </c>
      <c r="H19" s="2">
        <v>6408132.0000000028</v>
      </c>
      <c r="I19" s="2">
        <v>78000</v>
      </c>
      <c r="J19" s="2">
        <v>0</v>
      </c>
      <c r="K19" s="2"/>
      <c r="L19" s="1">
        <f t="shared" ref="L19" si="3">B19+D19+F19+H19+J19</f>
        <v>27112627.000000004</v>
      </c>
      <c r="M19" s="12">
        <f t="shared" ref="M19" si="4">C19+E19+G19+I19+K19</f>
        <v>27268300.000000004</v>
      </c>
      <c r="N19" s="18">
        <f>L19+M19</f>
        <v>54380927.000000007</v>
      </c>
      <c r="P19" s="4" t="s">
        <v>16</v>
      </c>
      <c r="Q19" s="2">
        <v>3932</v>
      </c>
      <c r="R19" s="2">
        <v>3651</v>
      </c>
      <c r="S19" s="2">
        <v>1461</v>
      </c>
      <c r="T19" s="2">
        <v>0</v>
      </c>
      <c r="U19" s="2">
        <v>252</v>
      </c>
      <c r="V19" s="2">
        <v>866</v>
      </c>
      <c r="W19" s="2">
        <v>6602</v>
      </c>
      <c r="X19" s="2">
        <v>78</v>
      </c>
      <c r="Y19" s="2">
        <v>3222</v>
      </c>
      <c r="Z19" s="2">
        <v>0</v>
      </c>
      <c r="AA19" s="1">
        <f t="shared" ref="AA19" si="5">Q19+S19+U19+W19+Y19</f>
        <v>15469</v>
      </c>
      <c r="AB19" s="12">
        <f t="shared" ref="AB19" si="6">R19+T19+V19+X19+Z19</f>
        <v>4595</v>
      </c>
      <c r="AC19" s="13">
        <f>AA19+AB19</f>
        <v>20064</v>
      </c>
      <c r="AE19" s="4" t="s">
        <v>16</v>
      </c>
      <c r="AF19" s="2">
        <f t="shared" ref="AF19:AO19" si="7">IFERROR(B19/Q19, "N.A.")</f>
        <v>2905.5913021363167</v>
      </c>
      <c r="AG19" s="2">
        <f t="shared" si="7"/>
        <v>5838.5099972610251</v>
      </c>
      <c r="AH19" s="2">
        <f t="shared" si="7"/>
        <v>1159.8288843258042</v>
      </c>
      <c r="AI19" s="2" t="str">
        <f t="shared" si="7"/>
        <v>N.A.</v>
      </c>
      <c r="AJ19" s="2">
        <f t="shared" si="7"/>
        <v>30100</v>
      </c>
      <c r="AK19" s="2">
        <f t="shared" si="7"/>
        <v>6782.7944572748274</v>
      </c>
      <c r="AL19" s="2">
        <f t="shared" si="7"/>
        <v>970.63495910330244</v>
      </c>
      <c r="AM19" s="2">
        <f t="shared" si="7"/>
        <v>1000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1752.70715624798</v>
      </c>
      <c r="AQ19" s="16">
        <f t="shared" ref="AQ19" si="9">IFERROR(M19/AB19, "N.A.")</f>
        <v>5934.3416757344949</v>
      </c>
      <c r="AR19" s="13">
        <f t="shared" ref="AR19" si="10">IFERROR(N19/AC19, "N.A.")</f>
        <v>2710.3731559011167</v>
      </c>
    </row>
    <row r="20" spans="1:44" ht="15" customHeight="1" thickBot="1" x14ac:dyDescent="0.3">
      <c r="A20" s="5" t="s">
        <v>0</v>
      </c>
      <c r="B20" s="48">
        <f>B19+C19</f>
        <v>32741185</v>
      </c>
      <c r="C20" s="49"/>
      <c r="D20" s="48">
        <f>D19+E19</f>
        <v>1694510</v>
      </c>
      <c r="E20" s="49"/>
      <c r="F20" s="48">
        <f>F19+G19</f>
        <v>13459100</v>
      </c>
      <c r="G20" s="49"/>
      <c r="H20" s="48">
        <f>H19+I19</f>
        <v>6486132.0000000028</v>
      </c>
      <c r="I20" s="49"/>
      <c r="J20" s="48">
        <f>J19+K19</f>
        <v>0</v>
      </c>
      <c r="K20" s="49"/>
      <c r="L20" s="48">
        <f>L19+M19</f>
        <v>54380927.000000007</v>
      </c>
      <c r="M20" s="50"/>
      <c r="N20" s="19">
        <f>B20+D20+F20+H20+J20</f>
        <v>54380927</v>
      </c>
      <c r="P20" s="5" t="s">
        <v>0</v>
      </c>
      <c r="Q20" s="48">
        <f>Q19+R19</f>
        <v>7583</v>
      </c>
      <c r="R20" s="49"/>
      <c r="S20" s="48">
        <f>S19+T19</f>
        <v>1461</v>
      </c>
      <c r="T20" s="49"/>
      <c r="U20" s="48">
        <f>U19+V19</f>
        <v>1118</v>
      </c>
      <c r="V20" s="49"/>
      <c r="W20" s="48">
        <f>W19+X19</f>
        <v>6680</v>
      </c>
      <c r="X20" s="49"/>
      <c r="Y20" s="48">
        <f>Y19+Z19</f>
        <v>3222</v>
      </c>
      <c r="Z20" s="49"/>
      <c r="AA20" s="48">
        <f>AA19+AB19</f>
        <v>20064</v>
      </c>
      <c r="AB20" s="49"/>
      <c r="AC20" s="20">
        <f>Q20+S20+U20+W20+Y20</f>
        <v>20064</v>
      </c>
      <c r="AE20" s="5" t="s">
        <v>0</v>
      </c>
      <c r="AF20" s="28">
        <f>IFERROR(B20/Q20,"N.A.")</f>
        <v>4317.7086904918897</v>
      </c>
      <c r="AG20" s="29"/>
      <c r="AH20" s="28">
        <f>IFERROR(D20/S20,"N.A.")</f>
        <v>1159.8288843258042</v>
      </c>
      <c r="AI20" s="29"/>
      <c r="AJ20" s="28">
        <f>IFERROR(F20/U20,"N.A.")</f>
        <v>12038.55098389982</v>
      </c>
      <c r="AK20" s="29"/>
      <c r="AL20" s="28">
        <f>IFERROR(H20/W20,"N.A.")</f>
        <v>970.97784431137768</v>
      </c>
      <c r="AM20" s="29"/>
      <c r="AN20" s="28">
        <f>IFERROR(J20/Y20,"N.A.")</f>
        <v>0</v>
      </c>
      <c r="AO20" s="29"/>
      <c r="AP20" s="28">
        <f>IFERROR(L20/AA20,"N.A.")</f>
        <v>2710.3731559011167</v>
      </c>
      <c r="AQ20" s="29"/>
      <c r="AR20" s="17">
        <f>IFERROR(N20/AC20, "N.A.")</f>
        <v>2710.3731559011162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3212960</v>
      </c>
      <c r="C27" s="2"/>
      <c r="D27" s="2">
        <v>1010500.0000000001</v>
      </c>
      <c r="E27" s="2"/>
      <c r="F27" s="2">
        <v>7585200</v>
      </c>
      <c r="G27" s="2"/>
      <c r="H27" s="2">
        <v>3960266.9999999995</v>
      </c>
      <c r="I27" s="2"/>
      <c r="J27" s="2"/>
      <c r="K27" s="2"/>
      <c r="L27" s="1">
        <f t="shared" ref="L27:M30" si="11">B27+D27+F27+H27+J27</f>
        <v>15768927</v>
      </c>
      <c r="M27" s="12">
        <f t="shared" si="11"/>
        <v>0</v>
      </c>
      <c r="N27" s="13">
        <f>L27+M27</f>
        <v>15768927</v>
      </c>
      <c r="P27" s="3" t="s">
        <v>12</v>
      </c>
      <c r="Q27" s="2">
        <v>881</v>
      </c>
      <c r="R27" s="2">
        <v>0</v>
      </c>
      <c r="S27" s="2">
        <v>313</v>
      </c>
      <c r="T27" s="2">
        <v>0</v>
      </c>
      <c r="U27" s="2">
        <v>252</v>
      </c>
      <c r="V27" s="2">
        <v>0</v>
      </c>
      <c r="W27" s="2">
        <v>1284</v>
      </c>
      <c r="X27" s="2">
        <v>0</v>
      </c>
      <c r="Y27" s="2">
        <v>0</v>
      </c>
      <c r="Z27" s="2">
        <v>0</v>
      </c>
      <c r="AA27" s="1">
        <f t="shared" ref="AA27:AB30" si="12">Q27+S27+U27+W27+Y27</f>
        <v>2730</v>
      </c>
      <c r="AB27" s="12">
        <f t="shared" si="12"/>
        <v>0</v>
      </c>
      <c r="AC27" s="13">
        <f>AA27+AB27</f>
        <v>2730</v>
      </c>
      <c r="AE27" s="3" t="s">
        <v>12</v>
      </c>
      <c r="AF27" s="2">
        <f t="shared" ref="AF27:AR30" si="13">IFERROR(B27/Q27, "N.A.")</f>
        <v>3646.9466515323497</v>
      </c>
      <c r="AG27" s="2" t="str">
        <f t="shared" si="13"/>
        <v>N.A.</v>
      </c>
      <c r="AH27" s="2">
        <f t="shared" si="13"/>
        <v>3228.4345047923325</v>
      </c>
      <c r="AI27" s="2" t="str">
        <f t="shared" si="13"/>
        <v>N.A.</v>
      </c>
      <c r="AJ27" s="2">
        <f t="shared" si="13"/>
        <v>30100</v>
      </c>
      <c r="AK27" s="2" t="str">
        <f t="shared" si="13"/>
        <v>N.A.</v>
      </c>
      <c r="AL27" s="2">
        <f t="shared" si="13"/>
        <v>3084.3200934579436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5776.1637362637366</v>
      </c>
      <c r="AQ27" s="16" t="str">
        <f t="shared" si="13"/>
        <v>N.A.</v>
      </c>
      <c r="AR27" s="13">
        <f t="shared" si="13"/>
        <v>5776.1637362637366</v>
      </c>
    </row>
    <row r="28" spans="1:44" ht="15" customHeight="1" thickBot="1" x14ac:dyDescent="0.3">
      <c r="A28" s="3" t="s">
        <v>13</v>
      </c>
      <c r="B28" s="2">
        <v>270900</v>
      </c>
      <c r="C28" s="2"/>
      <c r="D28" s="2">
        <v>135324</v>
      </c>
      <c r="E28" s="2"/>
      <c r="F28" s="2"/>
      <c r="G28" s="2"/>
      <c r="H28" s="2"/>
      <c r="I28" s="2"/>
      <c r="J28" s="2"/>
      <c r="K28" s="2"/>
      <c r="L28" s="1">
        <f t="shared" si="11"/>
        <v>406224</v>
      </c>
      <c r="M28" s="12">
        <f t="shared" si="11"/>
        <v>0</v>
      </c>
      <c r="N28" s="13">
        <f>L28+M28</f>
        <v>406224</v>
      </c>
      <c r="P28" s="3" t="s">
        <v>13</v>
      </c>
      <c r="Q28" s="2">
        <v>252</v>
      </c>
      <c r="R28" s="2">
        <v>0</v>
      </c>
      <c r="S28" s="2">
        <v>252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504</v>
      </c>
      <c r="AB28" s="12">
        <f t="shared" si="12"/>
        <v>0</v>
      </c>
      <c r="AC28" s="13">
        <f>AA28+AB28</f>
        <v>504</v>
      </c>
      <c r="AE28" s="3" t="s">
        <v>13</v>
      </c>
      <c r="AF28" s="2">
        <f t="shared" si="13"/>
        <v>1075</v>
      </c>
      <c r="AG28" s="2" t="str">
        <f t="shared" si="13"/>
        <v>N.A.</v>
      </c>
      <c r="AH28" s="2">
        <f t="shared" si="13"/>
        <v>537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806</v>
      </c>
      <c r="AQ28" s="16" t="str">
        <f t="shared" si="13"/>
        <v>N.A.</v>
      </c>
      <c r="AR28" s="13">
        <f t="shared" si="13"/>
        <v>806</v>
      </c>
    </row>
    <row r="29" spans="1:44" ht="15" customHeight="1" thickBot="1" x14ac:dyDescent="0.3">
      <c r="A29" s="3" t="s">
        <v>14</v>
      </c>
      <c r="B29" s="2">
        <v>4646674.9999999991</v>
      </c>
      <c r="C29" s="2">
        <v>11736400.000000002</v>
      </c>
      <c r="D29" s="2">
        <v>432579.99999999994</v>
      </c>
      <c r="E29" s="2"/>
      <c r="F29" s="2"/>
      <c r="G29" s="2">
        <v>3250800</v>
      </c>
      <c r="H29" s="2"/>
      <c r="I29" s="2">
        <v>78000</v>
      </c>
      <c r="J29" s="2">
        <v>0</v>
      </c>
      <c r="K29" s="2"/>
      <c r="L29" s="1">
        <f t="shared" si="11"/>
        <v>5079254.9999999991</v>
      </c>
      <c r="M29" s="12">
        <f t="shared" si="11"/>
        <v>15065200.000000002</v>
      </c>
      <c r="N29" s="13">
        <f>L29+M29</f>
        <v>20144455</v>
      </c>
      <c r="P29" s="3" t="s">
        <v>14</v>
      </c>
      <c r="Q29" s="2">
        <v>1619</v>
      </c>
      <c r="R29" s="2">
        <v>2471</v>
      </c>
      <c r="S29" s="2">
        <v>409</v>
      </c>
      <c r="T29" s="2">
        <v>0</v>
      </c>
      <c r="U29" s="2">
        <v>0</v>
      </c>
      <c r="V29" s="2">
        <v>252</v>
      </c>
      <c r="W29" s="2">
        <v>0</v>
      </c>
      <c r="X29" s="2">
        <v>78</v>
      </c>
      <c r="Y29" s="2">
        <v>504</v>
      </c>
      <c r="Z29" s="2">
        <v>0</v>
      </c>
      <c r="AA29" s="1">
        <f t="shared" si="12"/>
        <v>2532</v>
      </c>
      <c r="AB29" s="12">
        <f t="shared" si="12"/>
        <v>2801</v>
      </c>
      <c r="AC29" s="13">
        <f>AA29+AB29</f>
        <v>5333</v>
      </c>
      <c r="AE29" s="3" t="s">
        <v>14</v>
      </c>
      <c r="AF29" s="2">
        <f t="shared" si="13"/>
        <v>2870.0895614576893</v>
      </c>
      <c r="AG29" s="2">
        <f t="shared" si="13"/>
        <v>4749.6560097126676</v>
      </c>
      <c r="AH29" s="2">
        <f t="shared" si="13"/>
        <v>1057.6528117359412</v>
      </c>
      <c r="AI29" s="2" t="str">
        <f t="shared" si="13"/>
        <v>N.A.</v>
      </c>
      <c r="AJ29" s="2" t="str">
        <f t="shared" si="13"/>
        <v>N.A.</v>
      </c>
      <c r="AK29" s="2">
        <f t="shared" si="13"/>
        <v>12900</v>
      </c>
      <c r="AL29" s="2" t="str">
        <f t="shared" si="13"/>
        <v>N.A.</v>
      </c>
      <c r="AM29" s="2">
        <f t="shared" si="13"/>
        <v>1000</v>
      </c>
      <c r="AN29" s="2">
        <f t="shared" si="13"/>
        <v>0</v>
      </c>
      <c r="AO29" s="2" t="str">
        <f t="shared" si="13"/>
        <v>N.A.</v>
      </c>
      <c r="AP29" s="15">
        <f t="shared" si="13"/>
        <v>2006.0248815165874</v>
      </c>
      <c r="AQ29" s="16">
        <f t="shared" si="13"/>
        <v>5378.5076758300611</v>
      </c>
      <c r="AR29" s="13">
        <f t="shared" si="13"/>
        <v>3777.3213950871927</v>
      </c>
    </row>
    <row r="30" spans="1:44" ht="15" customHeight="1" thickBot="1" x14ac:dyDescent="0.3">
      <c r="A30" s="3" t="s">
        <v>15</v>
      </c>
      <c r="B30" s="2">
        <v>270040</v>
      </c>
      <c r="C30" s="2"/>
      <c r="D30" s="2"/>
      <c r="E30" s="2"/>
      <c r="F30" s="2"/>
      <c r="G30" s="2">
        <v>279500</v>
      </c>
      <c r="H30" s="2">
        <v>1052253.0000000002</v>
      </c>
      <c r="I30" s="2"/>
      <c r="J30" s="2">
        <v>0</v>
      </c>
      <c r="K30" s="2"/>
      <c r="L30" s="1">
        <f t="shared" si="11"/>
        <v>1322293.0000000002</v>
      </c>
      <c r="M30" s="12">
        <f t="shared" si="11"/>
        <v>279500</v>
      </c>
      <c r="N30" s="13">
        <f>L30+M30</f>
        <v>1601793.0000000002</v>
      </c>
      <c r="P30" s="3" t="s">
        <v>15</v>
      </c>
      <c r="Q30" s="2">
        <v>157</v>
      </c>
      <c r="R30" s="2">
        <v>0</v>
      </c>
      <c r="S30" s="2">
        <v>0</v>
      </c>
      <c r="T30" s="2">
        <v>0</v>
      </c>
      <c r="U30" s="2">
        <v>0</v>
      </c>
      <c r="V30" s="2">
        <v>362</v>
      </c>
      <c r="W30" s="2">
        <v>3153</v>
      </c>
      <c r="X30" s="2">
        <v>0</v>
      </c>
      <c r="Y30" s="2">
        <v>446</v>
      </c>
      <c r="Z30" s="2">
        <v>0</v>
      </c>
      <c r="AA30" s="1">
        <f t="shared" si="12"/>
        <v>3756</v>
      </c>
      <c r="AB30" s="12">
        <f t="shared" si="12"/>
        <v>362</v>
      </c>
      <c r="AC30" s="18">
        <f>AA30+AB30</f>
        <v>4118</v>
      </c>
      <c r="AE30" s="3" t="s">
        <v>15</v>
      </c>
      <c r="AF30" s="2">
        <f t="shared" si="13"/>
        <v>1720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772.09944751381215</v>
      </c>
      <c r="AL30" s="2">
        <f t="shared" si="13"/>
        <v>333.73073263558524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352.04818956336533</v>
      </c>
      <c r="AQ30" s="16">
        <f t="shared" si="13"/>
        <v>772.09944751381215</v>
      </c>
      <c r="AR30" s="13">
        <f t="shared" si="13"/>
        <v>388.97353084021375</v>
      </c>
    </row>
    <row r="31" spans="1:44" ht="15" customHeight="1" thickBot="1" x14ac:dyDescent="0.3">
      <c r="A31" s="4" t="s">
        <v>16</v>
      </c>
      <c r="B31" s="2">
        <v>8400575</v>
      </c>
      <c r="C31" s="2">
        <v>11736400.000000002</v>
      </c>
      <c r="D31" s="2">
        <v>1578404</v>
      </c>
      <c r="E31" s="2"/>
      <c r="F31" s="2">
        <v>7585200</v>
      </c>
      <c r="G31" s="2">
        <v>3530300</v>
      </c>
      <c r="H31" s="2">
        <v>5012520</v>
      </c>
      <c r="I31" s="2">
        <v>78000</v>
      </c>
      <c r="J31" s="2">
        <v>0</v>
      </c>
      <c r="K31" s="2"/>
      <c r="L31" s="1">
        <f t="shared" ref="L31" si="14">B31+D31+F31+H31+J31</f>
        <v>22576699</v>
      </c>
      <c r="M31" s="12">
        <f t="shared" ref="M31" si="15">C31+E31+G31+I31+K31</f>
        <v>15344700.000000002</v>
      </c>
      <c r="N31" s="18">
        <f>L31+M31</f>
        <v>37921399</v>
      </c>
      <c r="P31" s="4" t="s">
        <v>16</v>
      </c>
      <c r="Q31" s="2">
        <v>2909</v>
      </c>
      <c r="R31" s="2">
        <v>2471</v>
      </c>
      <c r="S31" s="2">
        <v>974</v>
      </c>
      <c r="T31" s="2">
        <v>0</v>
      </c>
      <c r="U31" s="2">
        <v>252</v>
      </c>
      <c r="V31" s="2">
        <v>614</v>
      </c>
      <c r="W31" s="2">
        <v>4437</v>
      </c>
      <c r="X31" s="2">
        <v>78</v>
      </c>
      <c r="Y31" s="2">
        <v>950</v>
      </c>
      <c r="Z31" s="2">
        <v>0</v>
      </c>
      <c r="AA31" s="1">
        <f t="shared" ref="AA31" si="16">Q31+S31+U31+W31+Y31</f>
        <v>9522</v>
      </c>
      <c r="AB31" s="12">
        <f t="shared" ref="AB31" si="17">R31+T31+V31+X31+Z31</f>
        <v>3163</v>
      </c>
      <c r="AC31" s="13">
        <f>AA31+AB31</f>
        <v>12685</v>
      </c>
      <c r="AE31" s="4" t="s">
        <v>16</v>
      </c>
      <c r="AF31" s="2">
        <f t="shared" ref="AF31:AO31" si="18">IFERROR(B31/Q31, "N.A.")</f>
        <v>2887.7878996218633</v>
      </c>
      <c r="AG31" s="2">
        <f t="shared" si="18"/>
        <v>4749.6560097126676</v>
      </c>
      <c r="AH31" s="2">
        <f t="shared" si="18"/>
        <v>1620.5379876796715</v>
      </c>
      <c r="AI31" s="2" t="str">
        <f t="shared" si="18"/>
        <v>N.A.</v>
      </c>
      <c r="AJ31" s="2">
        <f t="shared" si="18"/>
        <v>30100</v>
      </c>
      <c r="AK31" s="2">
        <f t="shared" si="18"/>
        <v>5749.674267100977</v>
      </c>
      <c r="AL31" s="2">
        <f t="shared" si="18"/>
        <v>1129.709263015551</v>
      </c>
      <c r="AM31" s="2">
        <f t="shared" si="18"/>
        <v>1000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2371.0038857382901</v>
      </c>
      <c r="AQ31" s="16">
        <f t="shared" ref="AQ31" si="20">IFERROR(M31/AB31, "N.A.")</f>
        <v>4851.3120455263997</v>
      </c>
      <c r="AR31" s="13">
        <f t="shared" ref="AR31" si="21">IFERROR(N31/AC31, "N.A.")</f>
        <v>2989.4677966101694</v>
      </c>
    </row>
    <row r="32" spans="1:44" ht="15" customHeight="1" thickBot="1" x14ac:dyDescent="0.3">
      <c r="A32" s="5" t="s">
        <v>0</v>
      </c>
      <c r="B32" s="48">
        <f>B31+C31</f>
        <v>20136975</v>
      </c>
      <c r="C32" s="49"/>
      <c r="D32" s="48">
        <f>D31+E31</f>
        <v>1578404</v>
      </c>
      <c r="E32" s="49"/>
      <c r="F32" s="48">
        <f>F31+G31</f>
        <v>11115500</v>
      </c>
      <c r="G32" s="49"/>
      <c r="H32" s="48">
        <f>H31+I31</f>
        <v>5090520</v>
      </c>
      <c r="I32" s="49"/>
      <c r="J32" s="48">
        <f>J31+K31</f>
        <v>0</v>
      </c>
      <c r="K32" s="49"/>
      <c r="L32" s="48">
        <f>L31+M31</f>
        <v>37921399</v>
      </c>
      <c r="M32" s="50"/>
      <c r="N32" s="19">
        <f>B32+D32+F32+H32+J32</f>
        <v>37921399</v>
      </c>
      <c r="P32" s="5" t="s">
        <v>0</v>
      </c>
      <c r="Q32" s="48">
        <f>Q31+R31</f>
        <v>5380</v>
      </c>
      <c r="R32" s="49"/>
      <c r="S32" s="48">
        <f>S31+T31</f>
        <v>974</v>
      </c>
      <c r="T32" s="49"/>
      <c r="U32" s="48">
        <f>U31+V31</f>
        <v>866</v>
      </c>
      <c r="V32" s="49"/>
      <c r="W32" s="48">
        <f>W31+X31</f>
        <v>4515</v>
      </c>
      <c r="X32" s="49"/>
      <c r="Y32" s="48">
        <f>Y31+Z31</f>
        <v>950</v>
      </c>
      <c r="Z32" s="49"/>
      <c r="AA32" s="48">
        <f>AA31+AB31</f>
        <v>12685</v>
      </c>
      <c r="AB32" s="49"/>
      <c r="AC32" s="20">
        <f>Q32+S32+U32+W32+Y32</f>
        <v>12685</v>
      </c>
      <c r="AE32" s="5" t="s">
        <v>0</v>
      </c>
      <c r="AF32" s="28">
        <f>IFERROR(B32/Q32,"N.A.")</f>
        <v>3742.9321561338288</v>
      </c>
      <c r="AG32" s="29"/>
      <c r="AH32" s="28">
        <f>IFERROR(D32/S32,"N.A.")</f>
        <v>1620.5379876796715</v>
      </c>
      <c r="AI32" s="29"/>
      <c r="AJ32" s="28">
        <f>IFERROR(F32/U32,"N.A.")</f>
        <v>12835.450346420323</v>
      </c>
      <c r="AK32" s="29"/>
      <c r="AL32" s="28">
        <f>IFERROR(H32/W32,"N.A.")</f>
        <v>1127.4684385382059</v>
      </c>
      <c r="AM32" s="29"/>
      <c r="AN32" s="28">
        <f>IFERROR(J32/Y32,"N.A.")</f>
        <v>0</v>
      </c>
      <c r="AO32" s="29"/>
      <c r="AP32" s="28">
        <f>IFERROR(L32/AA32,"N.A.")</f>
        <v>2989.4677966101694</v>
      </c>
      <c r="AQ32" s="29"/>
      <c r="AR32" s="17">
        <f>IFERROR(N32/AC32, "N.A.")</f>
        <v>2989.4677966101694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1395612</v>
      </c>
      <c r="I39" s="2"/>
      <c r="J39" s="2">
        <v>0</v>
      </c>
      <c r="K39" s="2"/>
      <c r="L39" s="1">
        <f t="shared" ref="L39:M42" si="22">B39+D39+F39+H39+J39</f>
        <v>1395612</v>
      </c>
      <c r="M39" s="12">
        <f t="shared" si="22"/>
        <v>0</v>
      </c>
      <c r="N39" s="13">
        <f>L39+M39</f>
        <v>1395612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2055</v>
      </c>
      <c r="X39" s="2">
        <v>0</v>
      </c>
      <c r="Y39" s="2">
        <v>984</v>
      </c>
      <c r="Z39" s="2">
        <v>0</v>
      </c>
      <c r="AA39" s="1">
        <f t="shared" ref="AA39:AB42" si="23">Q39+S39+U39+W39+Y39</f>
        <v>3039</v>
      </c>
      <c r="AB39" s="12">
        <f t="shared" si="23"/>
        <v>0</v>
      </c>
      <c r="AC39" s="13">
        <f>AA39+AB39</f>
        <v>3039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679.12992700729922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459.23395853899308</v>
      </c>
      <c r="AQ39" s="16" t="str">
        <f t="shared" si="24"/>
        <v>N.A.</v>
      </c>
      <c r="AR39" s="13">
        <f t="shared" si="24"/>
        <v>459.23395853899308</v>
      </c>
    </row>
    <row r="40" spans="1:44" ht="15" customHeight="1" thickBot="1" x14ac:dyDescent="0.3">
      <c r="A40" s="3" t="s">
        <v>13</v>
      </c>
      <c r="B40" s="2">
        <v>118250</v>
      </c>
      <c r="C40" s="2"/>
      <c r="D40" s="2">
        <v>40506</v>
      </c>
      <c r="E40" s="2"/>
      <c r="F40" s="2"/>
      <c r="G40" s="2"/>
      <c r="H40" s="2"/>
      <c r="I40" s="2"/>
      <c r="J40" s="2"/>
      <c r="K40" s="2"/>
      <c r="L40" s="1">
        <f t="shared" si="22"/>
        <v>158756</v>
      </c>
      <c r="M40" s="12">
        <f t="shared" si="22"/>
        <v>0</v>
      </c>
      <c r="N40" s="13">
        <f>L40+M40</f>
        <v>158756</v>
      </c>
      <c r="P40" s="3" t="s">
        <v>13</v>
      </c>
      <c r="Q40" s="2">
        <v>110</v>
      </c>
      <c r="R40" s="2">
        <v>0</v>
      </c>
      <c r="S40" s="2">
        <v>157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267</v>
      </c>
      <c r="AB40" s="12">
        <f t="shared" si="23"/>
        <v>0</v>
      </c>
      <c r="AC40" s="13">
        <f>AA40+AB40</f>
        <v>267</v>
      </c>
      <c r="AE40" s="3" t="s">
        <v>13</v>
      </c>
      <c r="AF40" s="2">
        <f t="shared" si="24"/>
        <v>1075</v>
      </c>
      <c r="AG40" s="2" t="str">
        <f t="shared" si="24"/>
        <v>N.A.</v>
      </c>
      <c r="AH40" s="2">
        <f t="shared" si="24"/>
        <v>258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594.59176029962543</v>
      </c>
      <c r="AQ40" s="16" t="str">
        <f t="shared" si="24"/>
        <v>N.A.</v>
      </c>
      <c r="AR40" s="13">
        <f t="shared" si="24"/>
        <v>594.59176029962543</v>
      </c>
    </row>
    <row r="41" spans="1:44" ht="15" customHeight="1" thickBot="1" x14ac:dyDescent="0.3">
      <c r="A41" s="3" t="s">
        <v>14</v>
      </c>
      <c r="B41" s="2">
        <v>2905960</v>
      </c>
      <c r="C41" s="2">
        <v>9580000</v>
      </c>
      <c r="D41" s="2">
        <v>75600</v>
      </c>
      <c r="E41" s="2"/>
      <c r="F41" s="2"/>
      <c r="G41" s="2">
        <v>2343600</v>
      </c>
      <c r="H41" s="2"/>
      <c r="I41" s="2"/>
      <c r="J41" s="2">
        <v>0</v>
      </c>
      <c r="K41" s="2"/>
      <c r="L41" s="1">
        <f t="shared" si="22"/>
        <v>2981560</v>
      </c>
      <c r="M41" s="12">
        <f t="shared" si="22"/>
        <v>11923600</v>
      </c>
      <c r="N41" s="13">
        <f>L41+M41</f>
        <v>14905160</v>
      </c>
      <c r="P41" s="3" t="s">
        <v>14</v>
      </c>
      <c r="Q41" s="2">
        <v>913</v>
      </c>
      <c r="R41" s="2">
        <v>1180</v>
      </c>
      <c r="S41" s="2">
        <v>330</v>
      </c>
      <c r="T41" s="2">
        <v>0</v>
      </c>
      <c r="U41" s="2">
        <v>0</v>
      </c>
      <c r="V41" s="2">
        <v>252</v>
      </c>
      <c r="W41" s="2">
        <v>0</v>
      </c>
      <c r="X41" s="2">
        <v>0</v>
      </c>
      <c r="Y41" s="2">
        <v>1054</v>
      </c>
      <c r="Z41" s="2">
        <v>0</v>
      </c>
      <c r="AA41" s="1">
        <f t="shared" si="23"/>
        <v>2297</v>
      </c>
      <c r="AB41" s="12">
        <f t="shared" si="23"/>
        <v>1432</v>
      </c>
      <c r="AC41" s="13">
        <f>AA41+AB41</f>
        <v>3729</v>
      </c>
      <c r="AE41" s="3" t="s">
        <v>14</v>
      </c>
      <c r="AF41" s="2">
        <f t="shared" si="24"/>
        <v>3182.8696604600218</v>
      </c>
      <c r="AG41" s="2">
        <f t="shared" si="24"/>
        <v>8118.6440677966102</v>
      </c>
      <c r="AH41" s="2">
        <f t="shared" si="24"/>
        <v>229.09090909090909</v>
      </c>
      <c r="AI41" s="2" t="str">
        <f t="shared" si="24"/>
        <v>N.A.</v>
      </c>
      <c r="AJ41" s="2" t="str">
        <f t="shared" si="24"/>
        <v>N.A.</v>
      </c>
      <c r="AK41" s="2">
        <f t="shared" si="24"/>
        <v>9300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1298.0235089246844</v>
      </c>
      <c r="AQ41" s="16">
        <f t="shared" si="24"/>
        <v>8326.5363128491626</v>
      </c>
      <c r="AR41" s="13">
        <f t="shared" si="24"/>
        <v>3997.0930544381872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110</v>
      </c>
      <c r="X42" s="2">
        <v>0</v>
      </c>
      <c r="Y42" s="2">
        <v>234</v>
      </c>
      <c r="Z42" s="2">
        <v>0</v>
      </c>
      <c r="AA42" s="1">
        <f t="shared" si="23"/>
        <v>344</v>
      </c>
      <c r="AB42" s="12">
        <f t="shared" si="23"/>
        <v>0</v>
      </c>
      <c r="AC42" s="13">
        <f>AA42+AB42</f>
        <v>344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0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0</v>
      </c>
      <c r="AQ42" s="16" t="str">
        <f t="shared" si="24"/>
        <v>N.A.</v>
      </c>
      <c r="AR42" s="13">
        <f t="shared" si="24"/>
        <v>0</v>
      </c>
    </row>
    <row r="43" spans="1:44" ht="15" customHeight="1" thickBot="1" x14ac:dyDescent="0.3">
      <c r="A43" s="4" t="s">
        <v>16</v>
      </c>
      <c r="B43" s="2">
        <v>3024210</v>
      </c>
      <c r="C43" s="2">
        <v>9580000</v>
      </c>
      <c r="D43" s="2">
        <v>116106</v>
      </c>
      <c r="E43" s="2"/>
      <c r="F43" s="2"/>
      <c r="G43" s="2">
        <v>2343600</v>
      </c>
      <c r="H43" s="2">
        <v>1395612</v>
      </c>
      <c r="I43" s="2"/>
      <c r="J43" s="2">
        <v>0</v>
      </c>
      <c r="K43" s="2"/>
      <c r="L43" s="1">
        <f t="shared" ref="L43" si="25">B43+D43+F43+H43+J43</f>
        <v>4535928</v>
      </c>
      <c r="M43" s="12">
        <f t="shared" ref="M43" si="26">C43+E43+G43+I43+K43</f>
        <v>11923600</v>
      </c>
      <c r="N43" s="18">
        <f>L43+M43</f>
        <v>16459528</v>
      </c>
      <c r="P43" s="4" t="s">
        <v>16</v>
      </c>
      <c r="Q43" s="2">
        <v>1023</v>
      </c>
      <c r="R43" s="2">
        <v>1180</v>
      </c>
      <c r="S43" s="2">
        <v>487</v>
      </c>
      <c r="T43" s="2">
        <v>0</v>
      </c>
      <c r="U43" s="2">
        <v>0</v>
      </c>
      <c r="V43" s="2">
        <v>252</v>
      </c>
      <c r="W43" s="2">
        <v>2165</v>
      </c>
      <c r="X43" s="2">
        <v>0</v>
      </c>
      <c r="Y43" s="2">
        <v>2272</v>
      </c>
      <c r="Z43" s="2">
        <v>0</v>
      </c>
      <c r="AA43" s="1">
        <f t="shared" ref="AA43" si="27">Q43+S43+U43+W43+Y43</f>
        <v>5947</v>
      </c>
      <c r="AB43" s="12">
        <f t="shared" ref="AB43" si="28">R43+T43+V43+X43+Z43</f>
        <v>1432</v>
      </c>
      <c r="AC43" s="18">
        <f>AA43+AB43</f>
        <v>7379</v>
      </c>
      <c r="AE43" s="4" t="s">
        <v>16</v>
      </c>
      <c r="AF43" s="2">
        <f t="shared" ref="AF43:AO43" si="29">IFERROR(B43/Q43, "N.A.")</f>
        <v>2956.2170087976538</v>
      </c>
      <c r="AG43" s="2">
        <f t="shared" si="29"/>
        <v>8118.6440677966102</v>
      </c>
      <c r="AH43" s="2">
        <f t="shared" si="29"/>
        <v>238.41067761806983</v>
      </c>
      <c r="AI43" s="2" t="str">
        <f t="shared" si="29"/>
        <v>N.A.</v>
      </c>
      <c r="AJ43" s="2" t="str">
        <f t="shared" si="29"/>
        <v>N.A.</v>
      </c>
      <c r="AK43" s="2">
        <f t="shared" si="29"/>
        <v>9300</v>
      </c>
      <c r="AL43" s="2">
        <f t="shared" si="29"/>
        <v>644.62448036951503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762.72540776862286</v>
      </c>
      <c r="AQ43" s="16">
        <f t="shared" ref="AQ43" si="31">IFERROR(M43/AB43, "N.A.")</f>
        <v>8326.5363128491626</v>
      </c>
      <c r="AR43" s="13">
        <f t="shared" ref="AR43" si="32">IFERROR(N43/AC43, "N.A.")</f>
        <v>2230.5905949315625</v>
      </c>
    </row>
    <row r="44" spans="1:44" ht="15" customHeight="1" thickBot="1" x14ac:dyDescent="0.3">
      <c r="A44" s="5" t="s">
        <v>0</v>
      </c>
      <c r="B44" s="48">
        <f>B43+C43</f>
        <v>12604210</v>
      </c>
      <c r="C44" s="49"/>
      <c r="D44" s="48">
        <f>D43+E43</f>
        <v>116106</v>
      </c>
      <c r="E44" s="49"/>
      <c r="F44" s="48">
        <f>F43+G43</f>
        <v>2343600</v>
      </c>
      <c r="G44" s="49"/>
      <c r="H44" s="48">
        <f>H43+I43</f>
        <v>1395612</v>
      </c>
      <c r="I44" s="49"/>
      <c r="J44" s="48">
        <f>J43+K43</f>
        <v>0</v>
      </c>
      <c r="K44" s="49"/>
      <c r="L44" s="48">
        <f>L43+M43</f>
        <v>16459528</v>
      </c>
      <c r="M44" s="50"/>
      <c r="N44" s="19">
        <f>B44+D44+F44+H44+J44</f>
        <v>16459528</v>
      </c>
      <c r="P44" s="5" t="s">
        <v>0</v>
      </c>
      <c r="Q44" s="48">
        <f>Q43+R43</f>
        <v>2203</v>
      </c>
      <c r="R44" s="49"/>
      <c r="S44" s="48">
        <f>S43+T43</f>
        <v>487</v>
      </c>
      <c r="T44" s="49"/>
      <c r="U44" s="48">
        <f>U43+V43</f>
        <v>252</v>
      </c>
      <c r="V44" s="49"/>
      <c r="W44" s="48">
        <f>W43+X43</f>
        <v>2165</v>
      </c>
      <c r="X44" s="49"/>
      <c r="Y44" s="48">
        <f>Y43+Z43</f>
        <v>2272</v>
      </c>
      <c r="Z44" s="49"/>
      <c r="AA44" s="48">
        <f>AA43+AB43</f>
        <v>7379</v>
      </c>
      <c r="AB44" s="50"/>
      <c r="AC44" s="19">
        <f>Q44+S44+U44+W44+Y44</f>
        <v>7379</v>
      </c>
      <c r="AE44" s="5" t="s">
        <v>0</v>
      </c>
      <c r="AF44" s="28">
        <f>IFERROR(B44/Q44,"N.A.")</f>
        <v>5721.3844757149345</v>
      </c>
      <c r="AG44" s="29"/>
      <c r="AH44" s="28">
        <f>IFERROR(D44/S44,"N.A.")</f>
        <v>238.41067761806983</v>
      </c>
      <c r="AI44" s="29"/>
      <c r="AJ44" s="28">
        <f>IFERROR(F44/U44,"N.A.")</f>
        <v>9300</v>
      </c>
      <c r="AK44" s="29"/>
      <c r="AL44" s="28">
        <f>IFERROR(H44/W44,"N.A.")</f>
        <v>644.62448036951503</v>
      </c>
      <c r="AM44" s="29"/>
      <c r="AN44" s="28">
        <f>IFERROR(J44/Y44,"N.A.")</f>
        <v>0</v>
      </c>
      <c r="AO44" s="29"/>
      <c r="AP44" s="28">
        <f>IFERROR(L44/AA44,"N.A.")</f>
        <v>2230.5905949315625</v>
      </c>
      <c r="AQ44" s="29"/>
      <c r="AR44" s="17">
        <f>IFERROR(N44/AC44, "N.A.")</f>
        <v>2230.5905949315625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3142225.0000000005</v>
      </c>
      <c r="C15" s="2"/>
      <c r="D15" s="2">
        <v>279500</v>
      </c>
      <c r="E15" s="2"/>
      <c r="F15" s="2">
        <v>559000</v>
      </c>
      <c r="G15" s="2"/>
      <c r="H15" s="2">
        <v>2962632.9999999995</v>
      </c>
      <c r="I15" s="2"/>
      <c r="J15" s="2">
        <v>0</v>
      </c>
      <c r="K15" s="2"/>
      <c r="L15" s="1">
        <f t="shared" ref="L15:M18" si="0">B15+D15+F15+H15+J15</f>
        <v>6943358</v>
      </c>
      <c r="M15" s="12">
        <f t="shared" si="0"/>
        <v>0</v>
      </c>
      <c r="N15" s="13">
        <f>L15+M15</f>
        <v>6943358</v>
      </c>
      <c r="P15" s="3" t="s">
        <v>12</v>
      </c>
      <c r="Q15" s="2">
        <v>1261</v>
      </c>
      <c r="R15" s="2">
        <v>0</v>
      </c>
      <c r="S15" s="2">
        <v>65</v>
      </c>
      <c r="T15" s="2">
        <v>0</v>
      </c>
      <c r="U15" s="2">
        <v>130</v>
      </c>
      <c r="V15" s="2">
        <v>0</v>
      </c>
      <c r="W15" s="2">
        <v>2173</v>
      </c>
      <c r="X15" s="2">
        <v>0</v>
      </c>
      <c r="Y15" s="2">
        <v>560</v>
      </c>
      <c r="Z15" s="2">
        <v>0</v>
      </c>
      <c r="AA15" s="1">
        <f t="shared" ref="AA15:AB18" si="1">Q15+S15+U15+W15+Y15</f>
        <v>4189</v>
      </c>
      <c r="AB15" s="12">
        <f t="shared" si="1"/>
        <v>0</v>
      </c>
      <c r="AC15" s="13">
        <f>AA15+AB15</f>
        <v>4189</v>
      </c>
      <c r="AE15" s="3" t="s">
        <v>12</v>
      </c>
      <c r="AF15" s="2">
        <f t="shared" ref="AF15:AR18" si="2">IFERROR(B15/Q15, "N.A.")</f>
        <v>2491.8517049960351</v>
      </c>
      <c r="AG15" s="2" t="str">
        <f t="shared" si="2"/>
        <v>N.A.</v>
      </c>
      <c r="AH15" s="2">
        <f t="shared" si="2"/>
        <v>4300</v>
      </c>
      <c r="AI15" s="2" t="str">
        <f t="shared" si="2"/>
        <v>N.A.</v>
      </c>
      <c r="AJ15" s="2">
        <f t="shared" si="2"/>
        <v>4300</v>
      </c>
      <c r="AK15" s="2" t="str">
        <f t="shared" si="2"/>
        <v>N.A.</v>
      </c>
      <c r="AL15" s="2">
        <f t="shared" si="2"/>
        <v>1363.3838011965024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1657.5216042014802</v>
      </c>
      <c r="AQ15" s="16" t="str">
        <f t="shared" si="2"/>
        <v>N.A.</v>
      </c>
      <c r="AR15" s="13">
        <f t="shared" si="2"/>
        <v>1657.5216042014802</v>
      </c>
    </row>
    <row r="16" spans="1:44" ht="15" customHeight="1" thickBot="1" x14ac:dyDescent="0.3">
      <c r="A16" s="3" t="s">
        <v>13</v>
      </c>
      <c r="B16" s="2">
        <v>464675</v>
      </c>
      <c r="C16" s="2">
        <v>156800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464675</v>
      </c>
      <c r="M16" s="12">
        <f t="shared" si="0"/>
        <v>156800</v>
      </c>
      <c r="N16" s="13">
        <f>L16+M16</f>
        <v>621475</v>
      </c>
      <c r="P16" s="3" t="s">
        <v>13</v>
      </c>
      <c r="Q16" s="2">
        <v>343</v>
      </c>
      <c r="R16" s="2">
        <v>98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343</v>
      </c>
      <c r="AB16" s="12">
        <f t="shared" si="1"/>
        <v>98</v>
      </c>
      <c r="AC16" s="13">
        <f>AA16+AB16</f>
        <v>441</v>
      </c>
      <c r="AE16" s="3" t="s">
        <v>13</v>
      </c>
      <c r="AF16" s="2">
        <f t="shared" si="2"/>
        <v>1354.7376093294461</v>
      </c>
      <c r="AG16" s="2">
        <f t="shared" si="2"/>
        <v>1600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1354.7376093294461</v>
      </c>
      <c r="AQ16" s="16">
        <f t="shared" si="2"/>
        <v>1600</v>
      </c>
      <c r="AR16" s="13">
        <f t="shared" si="2"/>
        <v>1409.2403628117913</v>
      </c>
    </row>
    <row r="17" spans="1:44" ht="15" customHeight="1" thickBot="1" x14ac:dyDescent="0.3">
      <c r="A17" s="3" t="s">
        <v>14</v>
      </c>
      <c r="B17" s="2">
        <v>6475822</v>
      </c>
      <c r="C17" s="2">
        <v>5754920</v>
      </c>
      <c r="D17" s="2"/>
      <c r="E17" s="2"/>
      <c r="F17" s="2"/>
      <c r="G17" s="2">
        <v>1091000</v>
      </c>
      <c r="H17" s="2"/>
      <c r="I17" s="2">
        <v>2366870</v>
      </c>
      <c r="J17" s="2">
        <v>0</v>
      </c>
      <c r="K17" s="2"/>
      <c r="L17" s="1">
        <f t="shared" si="0"/>
        <v>6475822</v>
      </c>
      <c r="M17" s="12">
        <f t="shared" si="0"/>
        <v>9212790</v>
      </c>
      <c r="N17" s="13">
        <f>L17+M17</f>
        <v>15688612</v>
      </c>
      <c r="P17" s="3" t="s">
        <v>14</v>
      </c>
      <c r="Q17" s="2">
        <v>1423</v>
      </c>
      <c r="R17" s="2">
        <v>964</v>
      </c>
      <c r="S17" s="2">
        <v>0</v>
      </c>
      <c r="T17" s="2">
        <v>0</v>
      </c>
      <c r="U17" s="2">
        <v>0</v>
      </c>
      <c r="V17" s="2">
        <v>163</v>
      </c>
      <c r="W17" s="2">
        <v>0</v>
      </c>
      <c r="X17" s="2">
        <v>1351</v>
      </c>
      <c r="Y17" s="2">
        <v>410</v>
      </c>
      <c r="Z17" s="2">
        <v>0</v>
      </c>
      <c r="AA17" s="1">
        <f t="shared" si="1"/>
        <v>1833</v>
      </c>
      <c r="AB17" s="12">
        <f t="shared" si="1"/>
        <v>2478</v>
      </c>
      <c r="AC17" s="13">
        <f>AA17+AB17</f>
        <v>4311</v>
      </c>
      <c r="AE17" s="3" t="s">
        <v>14</v>
      </c>
      <c r="AF17" s="2">
        <f t="shared" si="2"/>
        <v>4550.8236120871397</v>
      </c>
      <c r="AG17" s="2">
        <f t="shared" si="2"/>
        <v>5969.8340248962659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6693.251533742331</v>
      </c>
      <c r="AL17" s="2" t="str">
        <f t="shared" si="2"/>
        <v>N.A.</v>
      </c>
      <c r="AM17" s="2">
        <f t="shared" si="2"/>
        <v>1751.939304219097</v>
      </c>
      <c r="AN17" s="2">
        <f t="shared" si="2"/>
        <v>0</v>
      </c>
      <c r="AO17" s="2" t="str">
        <f t="shared" si="2"/>
        <v>N.A.</v>
      </c>
      <c r="AP17" s="15">
        <f t="shared" si="2"/>
        <v>3532.9088925259139</v>
      </c>
      <c r="AQ17" s="16">
        <f t="shared" si="2"/>
        <v>3717.8329297820824</v>
      </c>
      <c r="AR17" s="13">
        <f t="shared" si="2"/>
        <v>3639.2048248666201</v>
      </c>
    </row>
    <row r="18" spans="1:44" ht="15" customHeight="1" thickBot="1" x14ac:dyDescent="0.3">
      <c r="A18" s="3" t="s">
        <v>15</v>
      </c>
      <c r="B18" s="2">
        <v>1498470</v>
      </c>
      <c r="C18" s="2"/>
      <c r="D18" s="2">
        <v>582650</v>
      </c>
      <c r="E18" s="2"/>
      <c r="F18" s="2"/>
      <c r="G18" s="2">
        <v>1312016</v>
      </c>
      <c r="H18" s="2">
        <v>426720.00000000012</v>
      </c>
      <c r="I18" s="2"/>
      <c r="J18" s="2">
        <v>0</v>
      </c>
      <c r="K18" s="2"/>
      <c r="L18" s="1">
        <f t="shared" si="0"/>
        <v>2507840</v>
      </c>
      <c r="M18" s="12">
        <f t="shared" si="0"/>
        <v>1312016</v>
      </c>
      <c r="N18" s="13">
        <f>L18+M18</f>
        <v>3819856</v>
      </c>
      <c r="P18" s="3" t="s">
        <v>15</v>
      </c>
      <c r="Q18" s="2">
        <v>538</v>
      </c>
      <c r="R18" s="2">
        <v>0</v>
      </c>
      <c r="S18" s="2">
        <v>198</v>
      </c>
      <c r="T18" s="2">
        <v>0</v>
      </c>
      <c r="U18" s="2">
        <v>0</v>
      </c>
      <c r="V18" s="2">
        <v>461</v>
      </c>
      <c r="W18" s="2">
        <v>1182</v>
      </c>
      <c r="X18" s="2">
        <v>0</v>
      </c>
      <c r="Y18" s="2">
        <v>825</v>
      </c>
      <c r="Z18" s="2">
        <v>0</v>
      </c>
      <c r="AA18" s="1">
        <f t="shared" si="1"/>
        <v>2743</v>
      </c>
      <c r="AB18" s="12">
        <f t="shared" si="1"/>
        <v>461</v>
      </c>
      <c r="AC18" s="18">
        <f>AA18+AB18</f>
        <v>3204</v>
      </c>
      <c r="AE18" s="3" t="s">
        <v>15</v>
      </c>
      <c r="AF18" s="2">
        <f t="shared" si="2"/>
        <v>2785.2602230483271</v>
      </c>
      <c r="AG18" s="2" t="str">
        <f t="shared" si="2"/>
        <v>N.A.</v>
      </c>
      <c r="AH18" s="2">
        <f t="shared" si="2"/>
        <v>2942.6767676767677</v>
      </c>
      <c r="AI18" s="2" t="str">
        <f t="shared" si="2"/>
        <v>N.A.</v>
      </c>
      <c r="AJ18" s="2" t="str">
        <f t="shared" si="2"/>
        <v>N.A.</v>
      </c>
      <c r="AK18" s="2">
        <f t="shared" si="2"/>
        <v>2846.0216919739696</v>
      </c>
      <c r="AL18" s="2">
        <f t="shared" si="2"/>
        <v>361.01522842639605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914.26904848705794</v>
      </c>
      <c r="AQ18" s="16">
        <f t="shared" si="2"/>
        <v>2846.0216919739696</v>
      </c>
      <c r="AR18" s="13">
        <f t="shared" si="2"/>
        <v>1192.2147315855182</v>
      </c>
    </row>
    <row r="19" spans="1:44" ht="15" customHeight="1" thickBot="1" x14ac:dyDescent="0.3">
      <c r="A19" s="4" t="s">
        <v>16</v>
      </c>
      <c r="B19" s="2">
        <v>11581192</v>
      </c>
      <c r="C19" s="2">
        <v>5911720</v>
      </c>
      <c r="D19" s="2">
        <v>862150</v>
      </c>
      <c r="E19" s="2"/>
      <c r="F19" s="2">
        <v>559000</v>
      </c>
      <c r="G19" s="2">
        <v>2403016.0000000005</v>
      </c>
      <c r="H19" s="2">
        <v>3389353.0000000005</v>
      </c>
      <c r="I19" s="2">
        <v>2366870</v>
      </c>
      <c r="J19" s="2">
        <v>0</v>
      </c>
      <c r="K19" s="2"/>
      <c r="L19" s="1">
        <f t="shared" ref="L19" si="3">B19+D19+F19+H19+J19</f>
        <v>16391695</v>
      </c>
      <c r="M19" s="12">
        <f t="shared" ref="M19" si="4">C19+E19+G19+I19+K19</f>
        <v>10681606</v>
      </c>
      <c r="N19" s="18">
        <f>L19+M19</f>
        <v>27073301</v>
      </c>
      <c r="P19" s="4" t="s">
        <v>16</v>
      </c>
      <c r="Q19" s="2">
        <v>3565</v>
      </c>
      <c r="R19" s="2">
        <v>1062</v>
      </c>
      <c r="S19" s="2">
        <v>263</v>
      </c>
      <c r="T19" s="2">
        <v>0</v>
      </c>
      <c r="U19" s="2">
        <v>130</v>
      </c>
      <c r="V19" s="2">
        <v>624</v>
      </c>
      <c r="W19" s="2">
        <v>3355</v>
      </c>
      <c r="X19" s="2">
        <v>1351</v>
      </c>
      <c r="Y19" s="2">
        <v>1795</v>
      </c>
      <c r="Z19" s="2">
        <v>0</v>
      </c>
      <c r="AA19" s="1">
        <f t="shared" ref="AA19" si="5">Q19+S19+U19+W19+Y19</f>
        <v>9108</v>
      </c>
      <c r="AB19" s="12">
        <f t="shared" ref="AB19" si="6">R19+T19+V19+X19+Z19</f>
        <v>3037</v>
      </c>
      <c r="AC19" s="13">
        <f>AA19+AB19</f>
        <v>12145</v>
      </c>
      <c r="AE19" s="4" t="s">
        <v>16</v>
      </c>
      <c r="AF19" s="2">
        <f t="shared" ref="AF19:AO19" si="7">IFERROR(B19/Q19, "N.A.")</f>
        <v>3248.5812061711081</v>
      </c>
      <c r="AG19" s="2">
        <f t="shared" si="7"/>
        <v>5566.5913370998114</v>
      </c>
      <c r="AH19" s="2">
        <f t="shared" si="7"/>
        <v>3278.1368821292776</v>
      </c>
      <c r="AI19" s="2" t="str">
        <f t="shared" si="7"/>
        <v>N.A.</v>
      </c>
      <c r="AJ19" s="2">
        <f t="shared" si="7"/>
        <v>4300</v>
      </c>
      <c r="AK19" s="2">
        <f t="shared" si="7"/>
        <v>3850.9871794871801</v>
      </c>
      <c r="AL19" s="2">
        <f t="shared" si="7"/>
        <v>1010.2393442622953</v>
      </c>
      <c r="AM19" s="2">
        <f t="shared" si="7"/>
        <v>1751.939304219097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1799.7030083443126</v>
      </c>
      <c r="AQ19" s="16">
        <f t="shared" ref="AQ19" si="9">IFERROR(M19/AB19, "N.A.")</f>
        <v>3517.1570628910108</v>
      </c>
      <c r="AR19" s="13">
        <f t="shared" ref="AR19" si="10">IFERROR(N19/AC19, "N.A.")</f>
        <v>2229.1725813091807</v>
      </c>
    </row>
    <row r="20" spans="1:44" ht="15" customHeight="1" thickBot="1" x14ac:dyDescent="0.3">
      <c r="A20" s="5" t="s">
        <v>0</v>
      </c>
      <c r="B20" s="48">
        <f>B19+C19</f>
        <v>17492912</v>
      </c>
      <c r="C20" s="49"/>
      <c r="D20" s="48">
        <f>D19+E19</f>
        <v>862150</v>
      </c>
      <c r="E20" s="49"/>
      <c r="F20" s="48">
        <f>F19+G19</f>
        <v>2962016.0000000005</v>
      </c>
      <c r="G20" s="49"/>
      <c r="H20" s="48">
        <f>H19+I19</f>
        <v>5756223</v>
      </c>
      <c r="I20" s="49"/>
      <c r="J20" s="48">
        <f>J19+K19</f>
        <v>0</v>
      </c>
      <c r="K20" s="49"/>
      <c r="L20" s="48">
        <f>L19+M19</f>
        <v>27073301</v>
      </c>
      <c r="M20" s="50"/>
      <c r="N20" s="19">
        <f>B20+D20+F20+H20+J20</f>
        <v>27073301</v>
      </c>
      <c r="P20" s="5" t="s">
        <v>0</v>
      </c>
      <c r="Q20" s="48">
        <f>Q19+R19</f>
        <v>4627</v>
      </c>
      <c r="R20" s="49"/>
      <c r="S20" s="48">
        <f>S19+T19</f>
        <v>263</v>
      </c>
      <c r="T20" s="49"/>
      <c r="U20" s="48">
        <f>U19+V19</f>
        <v>754</v>
      </c>
      <c r="V20" s="49"/>
      <c r="W20" s="48">
        <f>W19+X19</f>
        <v>4706</v>
      </c>
      <c r="X20" s="49"/>
      <c r="Y20" s="48">
        <f>Y19+Z19</f>
        <v>1795</v>
      </c>
      <c r="Z20" s="49"/>
      <c r="AA20" s="48">
        <f>AA19+AB19</f>
        <v>12145</v>
      </c>
      <c r="AB20" s="49"/>
      <c r="AC20" s="20">
        <f>Q20+S20+U20+W20+Y20</f>
        <v>12145</v>
      </c>
      <c r="AE20" s="5" t="s">
        <v>0</v>
      </c>
      <c r="AF20" s="28">
        <f>IFERROR(B20/Q20,"N.A.")</f>
        <v>3780.6163821050359</v>
      </c>
      <c r="AG20" s="29"/>
      <c r="AH20" s="28">
        <f>IFERROR(D20/S20,"N.A.")</f>
        <v>3278.1368821292776</v>
      </c>
      <c r="AI20" s="29"/>
      <c r="AJ20" s="28">
        <f>IFERROR(F20/U20,"N.A.")</f>
        <v>3928.4031830238732</v>
      </c>
      <c r="AK20" s="29"/>
      <c r="AL20" s="28">
        <f>IFERROR(H20/W20,"N.A.")</f>
        <v>1223.1668083297918</v>
      </c>
      <c r="AM20" s="29"/>
      <c r="AN20" s="28">
        <f>IFERROR(J20/Y20,"N.A.")</f>
        <v>0</v>
      </c>
      <c r="AO20" s="29"/>
      <c r="AP20" s="28">
        <f>IFERROR(L20/AA20,"N.A.")</f>
        <v>2229.1725813091807</v>
      </c>
      <c r="AQ20" s="29"/>
      <c r="AR20" s="17">
        <f>IFERROR(N20/AC20, "N.A.")</f>
        <v>2229.1725813091807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2917980</v>
      </c>
      <c r="C27" s="2"/>
      <c r="D27" s="2">
        <v>279500</v>
      </c>
      <c r="E27" s="2"/>
      <c r="F27" s="2">
        <v>223600</v>
      </c>
      <c r="G27" s="2"/>
      <c r="H27" s="2">
        <v>1512600</v>
      </c>
      <c r="I27" s="2"/>
      <c r="J27" s="2">
        <v>0</v>
      </c>
      <c r="K27" s="2"/>
      <c r="L27" s="1">
        <f t="shared" ref="L27:M30" si="11">B27+D27+F27+H27+J27</f>
        <v>4933680</v>
      </c>
      <c r="M27" s="12">
        <f t="shared" si="11"/>
        <v>0</v>
      </c>
      <c r="N27" s="13">
        <f>L27+M27</f>
        <v>4933680</v>
      </c>
      <c r="P27" s="3" t="s">
        <v>12</v>
      </c>
      <c r="Q27" s="2">
        <v>1098</v>
      </c>
      <c r="R27" s="2">
        <v>0</v>
      </c>
      <c r="S27" s="2">
        <v>65</v>
      </c>
      <c r="T27" s="2">
        <v>0</v>
      </c>
      <c r="U27" s="2">
        <v>65</v>
      </c>
      <c r="V27" s="2">
        <v>0</v>
      </c>
      <c r="W27" s="2">
        <v>481</v>
      </c>
      <c r="X27" s="2">
        <v>0</v>
      </c>
      <c r="Y27" s="2">
        <v>133</v>
      </c>
      <c r="Z27" s="2">
        <v>0</v>
      </c>
      <c r="AA27" s="1">
        <f t="shared" ref="AA27:AB30" si="12">Q27+S27+U27+W27+Y27</f>
        <v>1842</v>
      </c>
      <c r="AB27" s="12">
        <f t="shared" si="12"/>
        <v>0</v>
      </c>
      <c r="AC27" s="13">
        <f>AA27+AB27</f>
        <v>1842</v>
      </c>
      <c r="AE27" s="3" t="s">
        <v>12</v>
      </c>
      <c r="AF27" s="2">
        <f t="shared" ref="AF27:AR30" si="13">IFERROR(B27/Q27, "N.A.")</f>
        <v>2657.5409836065573</v>
      </c>
      <c r="AG27" s="2" t="str">
        <f t="shared" si="13"/>
        <v>N.A.</v>
      </c>
      <c r="AH27" s="2">
        <f t="shared" si="13"/>
        <v>4300</v>
      </c>
      <c r="AI27" s="2" t="str">
        <f t="shared" si="13"/>
        <v>N.A.</v>
      </c>
      <c r="AJ27" s="2">
        <f t="shared" si="13"/>
        <v>3440</v>
      </c>
      <c r="AK27" s="2" t="str">
        <f t="shared" si="13"/>
        <v>N.A.</v>
      </c>
      <c r="AL27" s="2">
        <f t="shared" si="13"/>
        <v>3144.6985446985445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2678.4364820846904</v>
      </c>
      <c r="AQ27" s="16" t="str">
        <f t="shared" si="13"/>
        <v>N.A.</v>
      </c>
      <c r="AR27" s="13">
        <f t="shared" si="13"/>
        <v>2678.4364820846904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5844701.9999999991</v>
      </c>
      <c r="C29" s="2">
        <v>4284920</v>
      </c>
      <c r="D29" s="2"/>
      <c r="E29" s="2"/>
      <c r="F29" s="2"/>
      <c r="G29" s="2">
        <v>650000</v>
      </c>
      <c r="H29" s="2"/>
      <c r="I29" s="2">
        <v>2191430</v>
      </c>
      <c r="J29" s="2">
        <v>0</v>
      </c>
      <c r="K29" s="2"/>
      <c r="L29" s="1">
        <f t="shared" si="11"/>
        <v>5844701.9999999991</v>
      </c>
      <c r="M29" s="12">
        <f t="shared" si="11"/>
        <v>7126350</v>
      </c>
      <c r="N29" s="13">
        <f>L29+M29</f>
        <v>12971052</v>
      </c>
      <c r="P29" s="3" t="s">
        <v>14</v>
      </c>
      <c r="Q29" s="2">
        <v>1227</v>
      </c>
      <c r="R29" s="2">
        <v>768</v>
      </c>
      <c r="S29" s="2">
        <v>0</v>
      </c>
      <c r="T29" s="2">
        <v>0</v>
      </c>
      <c r="U29" s="2">
        <v>0</v>
      </c>
      <c r="V29" s="2">
        <v>65</v>
      </c>
      <c r="W29" s="2">
        <v>0</v>
      </c>
      <c r="X29" s="2">
        <v>1215</v>
      </c>
      <c r="Y29" s="2">
        <v>280</v>
      </c>
      <c r="Z29" s="2">
        <v>0</v>
      </c>
      <c r="AA29" s="1">
        <f t="shared" si="12"/>
        <v>1507</v>
      </c>
      <c r="AB29" s="12">
        <f t="shared" si="12"/>
        <v>2048</v>
      </c>
      <c r="AC29" s="13">
        <f>AA29+AB29</f>
        <v>3555</v>
      </c>
      <c r="AE29" s="3" t="s">
        <v>14</v>
      </c>
      <c r="AF29" s="2">
        <f t="shared" si="13"/>
        <v>4763.4083129584342</v>
      </c>
      <c r="AG29" s="2">
        <f t="shared" si="13"/>
        <v>5579.322916666667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>
        <f t="shared" si="13"/>
        <v>10000</v>
      </c>
      <c r="AL29" s="2" t="str">
        <f t="shared" si="13"/>
        <v>N.A.</v>
      </c>
      <c r="AM29" s="2">
        <f t="shared" si="13"/>
        <v>1803.6460905349795</v>
      </c>
      <c r="AN29" s="2">
        <f t="shared" si="13"/>
        <v>0</v>
      </c>
      <c r="AO29" s="2" t="str">
        <f t="shared" si="13"/>
        <v>N.A.</v>
      </c>
      <c r="AP29" s="15">
        <f t="shared" si="13"/>
        <v>3878.368944923689</v>
      </c>
      <c r="AQ29" s="16">
        <f t="shared" si="13"/>
        <v>3479.6630859375</v>
      </c>
      <c r="AR29" s="13">
        <f t="shared" si="13"/>
        <v>3648.6784810126583</v>
      </c>
    </row>
    <row r="30" spans="1:44" ht="15" customHeight="1" thickBot="1" x14ac:dyDescent="0.3">
      <c r="A30" s="3" t="s">
        <v>15</v>
      </c>
      <c r="B30" s="2">
        <v>1498470</v>
      </c>
      <c r="C30" s="2"/>
      <c r="D30" s="2">
        <v>582650</v>
      </c>
      <c r="E30" s="2"/>
      <c r="F30" s="2"/>
      <c r="G30" s="2">
        <v>1285700</v>
      </c>
      <c r="H30" s="2">
        <v>293470</v>
      </c>
      <c r="I30" s="2"/>
      <c r="J30" s="2">
        <v>0</v>
      </c>
      <c r="K30" s="2"/>
      <c r="L30" s="1">
        <f t="shared" si="11"/>
        <v>2374590</v>
      </c>
      <c r="M30" s="12">
        <f t="shared" si="11"/>
        <v>1285700</v>
      </c>
      <c r="N30" s="13">
        <f>L30+M30</f>
        <v>3660290</v>
      </c>
      <c r="P30" s="3" t="s">
        <v>15</v>
      </c>
      <c r="Q30" s="2">
        <v>538</v>
      </c>
      <c r="R30" s="2">
        <v>0</v>
      </c>
      <c r="S30" s="2">
        <v>198</v>
      </c>
      <c r="T30" s="2">
        <v>0</v>
      </c>
      <c r="U30" s="2">
        <v>0</v>
      </c>
      <c r="V30" s="2">
        <v>393</v>
      </c>
      <c r="W30" s="2">
        <v>1018</v>
      </c>
      <c r="X30" s="2">
        <v>0</v>
      </c>
      <c r="Y30" s="2">
        <v>610</v>
      </c>
      <c r="Z30" s="2">
        <v>0</v>
      </c>
      <c r="AA30" s="1">
        <f t="shared" si="12"/>
        <v>2364</v>
      </c>
      <c r="AB30" s="12">
        <f t="shared" si="12"/>
        <v>393</v>
      </c>
      <c r="AC30" s="18">
        <f>AA30+AB30</f>
        <v>2757</v>
      </c>
      <c r="AE30" s="3" t="s">
        <v>15</v>
      </c>
      <c r="AF30" s="2">
        <f t="shared" si="13"/>
        <v>2785.2602230483271</v>
      </c>
      <c r="AG30" s="2" t="str">
        <f t="shared" si="13"/>
        <v>N.A.</v>
      </c>
      <c r="AH30" s="2">
        <f t="shared" si="13"/>
        <v>2942.6767676767677</v>
      </c>
      <c r="AI30" s="2" t="str">
        <f t="shared" si="13"/>
        <v>N.A.</v>
      </c>
      <c r="AJ30" s="2" t="str">
        <f t="shared" si="13"/>
        <v>N.A.</v>
      </c>
      <c r="AK30" s="2">
        <f t="shared" si="13"/>
        <v>3271.5012722646311</v>
      </c>
      <c r="AL30" s="2">
        <f t="shared" si="13"/>
        <v>288.2809430255403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1004.4796954314721</v>
      </c>
      <c r="AQ30" s="16">
        <f t="shared" si="13"/>
        <v>3271.5012722646311</v>
      </c>
      <c r="AR30" s="13">
        <f t="shared" si="13"/>
        <v>1327.6351106274938</v>
      </c>
    </row>
    <row r="31" spans="1:44" ht="15" customHeight="1" thickBot="1" x14ac:dyDescent="0.3">
      <c r="A31" s="4" t="s">
        <v>16</v>
      </c>
      <c r="B31" s="2">
        <v>10261152</v>
      </c>
      <c r="C31" s="2">
        <v>4284920</v>
      </c>
      <c r="D31" s="2">
        <v>862150</v>
      </c>
      <c r="E31" s="2"/>
      <c r="F31" s="2">
        <v>223600</v>
      </c>
      <c r="G31" s="2">
        <v>1935699.9999999998</v>
      </c>
      <c r="H31" s="2">
        <v>1806070.0000000002</v>
      </c>
      <c r="I31" s="2">
        <v>2191430</v>
      </c>
      <c r="J31" s="2">
        <v>0</v>
      </c>
      <c r="K31" s="2"/>
      <c r="L31" s="1">
        <f t="shared" ref="L31" si="14">B31+D31+F31+H31+J31</f>
        <v>13152972</v>
      </c>
      <c r="M31" s="12">
        <f t="shared" ref="M31" si="15">C31+E31+G31+I31+K31</f>
        <v>8412050</v>
      </c>
      <c r="N31" s="18">
        <f>L31+M31</f>
        <v>21565022</v>
      </c>
      <c r="P31" s="4" t="s">
        <v>16</v>
      </c>
      <c r="Q31" s="2">
        <v>2863</v>
      </c>
      <c r="R31" s="2">
        <v>768</v>
      </c>
      <c r="S31" s="2">
        <v>263</v>
      </c>
      <c r="T31" s="2">
        <v>0</v>
      </c>
      <c r="U31" s="2">
        <v>65</v>
      </c>
      <c r="V31" s="2">
        <v>458</v>
      </c>
      <c r="W31" s="2">
        <v>1499</v>
      </c>
      <c r="X31" s="2">
        <v>1215</v>
      </c>
      <c r="Y31" s="2">
        <v>1023</v>
      </c>
      <c r="Z31" s="2">
        <v>0</v>
      </c>
      <c r="AA31" s="1">
        <f t="shared" ref="AA31" si="16">Q31+S31+U31+W31+Y31</f>
        <v>5713</v>
      </c>
      <c r="AB31" s="12">
        <f t="shared" ref="AB31" si="17">R31+T31+V31+X31+Z31</f>
        <v>2441</v>
      </c>
      <c r="AC31" s="13">
        <f>AA31+AB31</f>
        <v>8154</v>
      </c>
      <c r="AE31" s="4" t="s">
        <v>16</v>
      </c>
      <c r="AF31" s="2">
        <f t="shared" ref="AF31:AO31" si="18">IFERROR(B31/Q31, "N.A.")</f>
        <v>3584.0558854348587</v>
      </c>
      <c r="AG31" s="2">
        <f t="shared" si="18"/>
        <v>5579.322916666667</v>
      </c>
      <c r="AH31" s="2">
        <f t="shared" si="18"/>
        <v>3278.1368821292776</v>
      </c>
      <c r="AI31" s="2" t="str">
        <f t="shared" si="18"/>
        <v>N.A.</v>
      </c>
      <c r="AJ31" s="2">
        <f t="shared" si="18"/>
        <v>3440</v>
      </c>
      <c r="AK31" s="2">
        <f t="shared" si="18"/>
        <v>4226.4192139737988</v>
      </c>
      <c r="AL31" s="2">
        <f t="shared" si="18"/>
        <v>1204.849899933289</v>
      </c>
      <c r="AM31" s="2">
        <f t="shared" si="18"/>
        <v>1803.6460905349795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2302.2881148258357</v>
      </c>
      <c r="AQ31" s="16">
        <f t="shared" ref="AQ31" si="20">IFERROR(M31/AB31, "N.A.")</f>
        <v>3446.1491192134372</v>
      </c>
      <c r="AR31" s="13">
        <f t="shared" ref="AR31" si="21">IFERROR(N31/AC31, "N.A.")</f>
        <v>2644.7169487368164</v>
      </c>
    </row>
    <row r="32" spans="1:44" ht="15" customHeight="1" thickBot="1" x14ac:dyDescent="0.3">
      <c r="A32" s="5" t="s">
        <v>0</v>
      </c>
      <c r="B32" s="48">
        <f>B31+C31</f>
        <v>14546072</v>
      </c>
      <c r="C32" s="49"/>
      <c r="D32" s="48">
        <f>D31+E31</f>
        <v>862150</v>
      </c>
      <c r="E32" s="49"/>
      <c r="F32" s="48">
        <f>F31+G31</f>
        <v>2159300</v>
      </c>
      <c r="G32" s="49"/>
      <c r="H32" s="48">
        <f>H31+I31</f>
        <v>3997500</v>
      </c>
      <c r="I32" s="49"/>
      <c r="J32" s="48">
        <f>J31+K31</f>
        <v>0</v>
      </c>
      <c r="K32" s="49"/>
      <c r="L32" s="48">
        <f>L31+M31</f>
        <v>21565022</v>
      </c>
      <c r="M32" s="50"/>
      <c r="N32" s="19">
        <f>B32+D32+F32+H32+J32</f>
        <v>21565022</v>
      </c>
      <c r="P32" s="5" t="s">
        <v>0</v>
      </c>
      <c r="Q32" s="48">
        <f>Q31+R31</f>
        <v>3631</v>
      </c>
      <c r="R32" s="49"/>
      <c r="S32" s="48">
        <f>S31+T31</f>
        <v>263</v>
      </c>
      <c r="T32" s="49"/>
      <c r="U32" s="48">
        <f>U31+V31</f>
        <v>523</v>
      </c>
      <c r="V32" s="49"/>
      <c r="W32" s="48">
        <f>W31+X31</f>
        <v>2714</v>
      </c>
      <c r="X32" s="49"/>
      <c r="Y32" s="48">
        <f>Y31+Z31</f>
        <v>1023</v>
      </c>
      <c r="Z32" s="49"/>
      <c r="AA32" s="48">
        <f>AA31+AB31</f>
        <v>8154</v>
      </c>
      <c r="AB32" s="49"/>
      <c r="AC32" s="20">
        <f>Q32+S32+U32+W32+Y32</f>
        <v>8154</v>
      </c>
      <c r="AE32" s="5" t="s">
        <v>0</v>
      </c>
      <c r="AF32" s="28">
        <f>IFERROR(B32/Q32,"N.A.")</f>
        <v>4006.0787661801155</v>
      </c>
      <c r="AG32" s="29"/>
      <c r="AH32" s="28">
        <f>IFERROR(D32/S32,"N.A.")</f>
        <v>3278.1368821292776</v>
      </c>
      <c r="AI32" s="29"/>
      <c r="AJ32" s="28">
        <f>IFERROR(F32/U32,"N.A.")</f>
        <v>4128.6806883365198</v>
      </c>
      <c r="AK32" s="29"/>
      <c r="AL32" s="28">
        <f>IFERROR(H32/W32,"N.A.")</f>
        <v>1472.9182019159912</v>
      </c>
      <c r="AM32" s="29"/>
      <c r="AN32" s="28">
        <f>IFERROR(J32/Y32,"N.A.")</f>
        <v>0</v>
      </c>
      <c r="AO32" s="29"/>
      <c r="AP32" s="28">
        <f>IFERROR(L32/AA32,"N.A.")</f>
        <v>2644.7169487368164</v>
      </c>
      <c r="AQ32" s="29"/>
      <c r="AR32" s="17">
        <f>IFERROR(N32/AC32, "N.A.")</f>
        <v>2644.7169487368164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224244.99999999997</v>
      </c>
      <c r="C39" s="2"/>
      <c r="D39" s="2"/>
      <c r="E39" s="2"/>
      <c r="F39" s="2">
        <v>335400</v>
      </c>
      <c r="G39" s="2"/>
      <c r="H39" s="2">
        <v>1450033.0000000002</v>
      </c>
      <c r="I39" s="2"/>
      <c r="J39" s="2">
        <v>0</v>
      </c>
      <c r="K39" s="2"/>
      <c r="L39" s="1">
        <f t="shared" ref="L39:M42" si="22">B39+D39+F39+H39+J39</f>
        <v>2009678.0000000002</v>
      </c>
      <c r="M39" s="12">
        <f t="shared" si="22"/>
        <v>0</v>
      </c>
      <c r="N39" s="13">
        <f>L39+M39</f>
        <v>2009678.0000000002</v>
      </c>
      <c r="P39" s="3" t="s">
        <v>12</v>
      </c>
      <c r="Q39" s="2">
        <v>163</v>
      </c>
      <c r="R39" s="2">
        <v>0</v>
      </c>
      <c r="S39" s="2">
        <v>0</v>
      </c>
      <c r="T39" s="2">
        <v>0</v>
      </c>
      <c r="U39" s="2">
        <v>65</v>
      </c>
      <c r="V39" s="2">
        <v>0</v>
      </c>
      <c r="W39" s="2">
        <v>1692</v>
      </c>
      <c r="X39" s="2">
        <v>0</v>
      </c>
      <c r="Y39" s="2">
        <v>427</v>
      </c>
      <c r="Z39" s="2">
        <v>0</v>
      </c>
      <c r="AA39" s="1">
        <f t="shared" ref="AA39:AB42" si="23">Q39+S39+U39+W39+Y39</f>
        <v>2347</v>
      </c>
      <c r="AB39" s="12">
        <f t="shared" si="23"/>
        <v>0</v>
      </c>
      <c r="AC39" s="13">
        <f>AA39+AB39</f>
        <v>2347</v>
      </c>
      <c r="AE39" s="3" t="s">
        <v>12</v>
      </c>
      <c r="AF39" s="2">
        <f t="shared" ref="AF39:AR42" si="24">IFERROR(B39/Q39, "N.A.")</f>
        <v>1375.7361963190183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5160</v>
      </c>
      <c r="AK39" s="2" t="str">
        <f t="shared" si="24"/>
        <v>N.A.</v>
      </c>
      <c r="AL39" s="2">
        <f t="shared" si="24"/>
        <v>856.99349881796707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856.27524499360891</v>
      </c>
      <c r="AQ39" s="16" t="str">
        <f t="shared" si="24"/>
        <v>N.A.</v>
      </c>
      <c r="AR39" s="13">
        <f t="shared" si="24"/>
        <v>856.27524499360891</v>
      </c>
    </row>
    <row r="40" spans="1:44" ht="15" customHeight="1" thickBot="1" x14ac:dyDescent="0.3">
      <c r="A40" s="3" t="s">
        <v>13</v>
      </c>
      <c r="B40" s="2">
        <v>464675</v>
      </c>
      <c r="C40" s="2">
        <v>156800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464675</v>
      </c>
      <c r="M40" s="12">
        <f t="shared" si="22"/>
        <v>156800</v>
      </c>
      <c r="N40" s="13">
        <f>L40+M40</f>
        <v>621475</v>
      </c>
      <c r="P40" s="3" t="s">
        <v>13</v>
      </c>
      <c r="Q40" s="2">
        <v>343</v>
      </c>
      <c r="R40" s="2">
        <v>98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343</v>
      </c>
      <c r="AB40" s="12">
        <f t="shared" si="23"/>
        <v>98</v>
      </c>
      <c r="AC40" s="13">
        <f>AA40+AB40</f>
        <v>441</v>
      </c>
      <c r="AE40" s="3" t="s">
        <v>13</v>
      </c>
      <c r="AF40" s="2">
        <f t="shared" si="24"/>
        <v>1354.7376093294461</v>
      </c>
      <c r="AG40" s="2">
        <f t="shared" si="24"/>
        <v>1600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1354.7376093294461</v>
      </c>
      <c r="AQ40" s="16">
        <f t="shared" si="24"/>
        <v>1600</v>
      </c>
      <c r="AR40" s="13">
        <f t="shared" si="24"/>
        <v>1409.2403628117913</v>
      </c>
    </row>
    <row r="41" spans="1:44" ht="15" customHeight="1" thickBot="1" x14ac:dyDescent="0.3">
      <c r="A41" s="3" t="s">
        <v>14</v>
      </c>
      <c r="B41" s="2">
        <v>631120</v>
      </c>
      <c r="C41" s="2">
        <v>1470000</v>
      </c>
      <c r="D41" s="2"/>
      <c r="E41" s="2"/>
      <c r="F41" s="2"/>
      <c r="G41" s="2">
        <v>441000</v>
      </c>
      <c r="H41" s="2"/>
      <c r="I41" s="2">
        <v>175440</v>
      </c>
      <c r="J41" s="2">
        <v>0</v>
      </c>
      <c r="K41" s="2"/>
      <c r="L41" s="1">
        <f t="shared" si="22"/>
        <v>631120</v>
      </c>
      <c r="M41" s="12">
        <f t="shared" si="22"/>
        <v>2086440</v>
      </c>
      <c r="N41" s="13">
        <f>L41+M41</f>
        <v>2717560</v>
      </c>
      <c r="P41" s="3" t="s">
        <v>14</v>
      </c>
      <c r="Q41" s="2">
        <v>196</v>
      </c>
      <c r="R41" s="2">
        <v>196</v>
      </c>
      <c r="S41" s="2">
        <v>0</v>
      </c>
      <c r="T41" s="2">
        <v>0</v>
      </c>
      <c r="U41" s="2">
        <v>0</v>
      </c>
      <c r="V41" s="2">
        <v>98</v>
      </c>
      <c r="W41" s="2">
        <v>0</v>
      </c>
      <c r="X41" s="2">
        <v>136</v>
      </c>
      <c r="Y41" s="2">
        <v>130</v>
      </c>
      <c r="Z41" s="2">
        <v>0</v>
      </c>
      <c r="AA41" s="1">
        <f t="shared" si="23"/>
        <v>326</v>
      </c>
      <c r="AB41" s="12">
        <f t="shared" si="23"/>
        <v>430</v>
      </c>
      <c r="AC41" s="13">
        <f>AA41+AB41</f>
        <v>756</v>
      </c>
      <c r="AE41" s="3" t="s">
        <v>14</v>
      </c>
      <c r="AF41" s="2">
        <f t="shared" si="24"/>
        <v>3220</v>
      </c>
      <c r="AG41" s="2">
        <f t="shared" si="24"/>
        <v>7500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4500</v>
      </c>
      <c r="AL41" s="2" t="str">
        <f t="shared" si="24"/>
        <v>N.A.</v>
      </c>
      <c r="AM41" s="2">
        <f t="shared" si="24"/>
        <v>1290</v>
      </c>
      <c r="AN41" s="2">
        <f t="shared" si="24"/>
        <v>0</v>
      </c>
      <c r="AO41" s="2" t="str">
        <f t="shared" si="24"/>
        <v>N.A.</v>
      </c>
      <c r="AP41" s="15">
        <f t="shared" si="24"/>
        <v>1935.9509202453987</v>
      </c>
      <c r="AQ41" s="16">
        <f t="shared" si="24"/>
        <v>4852.1860465116279</v>
      </c>
      <c r="AR41" s="13">
        <f t="shared" si="24"/>
        <v>3594.6560846560847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26316</v>
      </c>
      <c r="H42" s="2">
        <v>133250</v>
      </c>
      <c r="I42" s="2"/>
      <c r="J42" s="2">
        <v>0</v>
      </c>
      <c r="K42" s="2"/>
      <c r="L42" s="1">
        <f t="shared" si="22"/>
        <v>133250</v>
      </c>
      <c r="M42" s="12">
        <f t="shared" si="22"/>
        <v>26316</v>
      </c>
      <c r="N42" s="13">
        <f>L42+M42</f>
        <v>159566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68</v>
      </c>
      <c r="W42" s="2">
        <v>164</v>
      </c>
      <c r="X42" s="2">
        <v>0</v>
      </c>
      <c r="Y42" s="2">
        <v>215</v>
      </c>
      <c r="Z42" s="2">
        <v>0</v>
      </c>
      <c r="AA42" s="1">
        <f t="shared" si="23"/>
        <v>379</v>
      </c>
      <c r="AB42" s="12">
        <f t="shared" si="23"/>
        <v>68</v>
      </c>
      <c r="AC42" s="13">
        <f>AA42+AB42</f>
        <v>447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387</v>
      </c>
      <c r="AL42" s="2">
        <f t="shared" si="24"/>
        <v>812.5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351.58311345646439</v>
      </c>
      <c r="AQ42" s="16">
        <f t="shared" si="24"/>
        <v>387</v>
      </c>
      <c r="AR42" s="13">
        <f t="shared" si="24"/>
        <v>356.97091722595076</v>
      </c>
    </row>
    <row r="43" spans="1:44" ht="15" customHeight="1" thickBot="1" x14ac:dyDescent="0.3">
      <c r="A43" s="4" t="s">
        <v>16</v>
      </c>
      <c r="B43" s="2">
        <v>1320040</v>
      </c>
      <c r="C43" s="2">
        <v>1626800</v>
      </c>
      <c r="D43" s="2"/>
      <c r="E43" s="2"/>
      <c r="F43" s="2">
        <v>335400</v>
      </c>
      <c r="G43" s="2">
        <v>467315.99999999994</v>
      </c>
      <c r="H43" s="2">
        <v>1583282.9999999998</v>
      </c>
      <c r="I43" s="2">
        <v>175440</v>
      </c>
      <c r="J43" s="2">
        <v>0</v>
      </c>
      <c r="K43" s="2"/>
      <c r="L43" s="1">
        <f t="shared" ref="L43" si="25">B43+D43+F43+H43+J43</f>
        <v>3238723</v>
      </c>
      <c r="M43" s="12">
        <f t="shared" ref="M43" si="26">C43+E43+G43+I43+K43</f>
        <v>2269556</v>
      </c>
      <c r="N43" s="18">
        <f>L43+M43</f>
        <v>5508279</v>
      </c>
      <c r="P43" s="4" t="s">
        <v>16</v>
      </c>
      <c r="Q43" s="2">
        <v>702</v>
      </c>
      <c r="R43" s="2">
        <v>294</v>
      </c>
      <c r="S43" s="2">
        <v>0</v>
      </c>
      <c r="T43" s="2">
        <v>0</v>
      </c>
      <c r="U43" s="2">
        <v>65</v>
      </c>
      <c r="V43" s="2">
        <v>166</v>
      </c>
      <c r="W43" s="2">
        <v>1856</v>
      </c>
      <c r="X43" s="2">
        <v>136</v>
      </c>
      <c r="Y43" s="2">
        <v>772</v>
      </c>
      <c r="Z43" s="2">
        <v>0</v>
      </c>
      <c r="AA43" s="1">
        <f t="shared" ref="AA43" si="27">Q43+S43+U43+W43+Y43</f>
        <v>3395</v>
      </c>
      <c r="AB43" s="12">
        <f t="shared" ref="AB43" si="28">R43+T43+V43+X43+Z43</f>
        <v>596</v>
      </c>
      <c r="AC43" s="18">
        <f>AA43+AB43</f>
        <v>3991</v>
      </c>
      <c r="AE43" s="4" t="s">
        <v>16</v>
      </c>
      <c r="AF43" s="2">
        <f t="shared" ref="AF43:AO43" si="29">IFERROR(B43/Q43, "N.A.")</f>
        <v>1880.3988603988605</v>
      </c>
      <c r="AG43" s="2">
        <f t="shared" si="29"/>
        <v>5533.333333333333</v>
      </c>
      <c r="AH43" s="2" t="str">
        <f t="shared" si="29"/>
        <v>N.A.</v>
      </c>
      <c r="AI43" s="2" t="str">
        <f t="shared" si="29"/>
        <v>N.A.</v>
      </c>
      <c r="AJ43" s="2">
        <f t="shared" si="29"/>
        <v>5160</v>
      </c>
      <c r="AK43" s="2">
        <f t="shared" si="29"/>
        <v>2815.1566265060237</v>
      </c>
      <c r="AL43" s="2">
        <f t="shared" si="29"/>
        <v>853.0619612068964</v>
      </c>
      <c r="AM43" s="2">
        <f t="shared" si="29"/>
        <v>1290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953.96848306332845</v>
      </c>
      <c r="AQ43" s="16">
        <f t="shared" ref="AQ43" si="31">IFERROR(M43/AB43, "N.A.")</f>
        <v>3807.979865771812</v>
      </c>
      <c r="AR43" s="13">
        <f t="shared" ref="AR43" si="32">IFERROR(N43/AC43, "N.A.")</f>
        <v>1380.1751440741668</v>
      </c>
    </row>
    <row r="44" spans="1:44" ht="15" customHeight="1" thickBot="1" x14ac:dyDescent="0.3">
      <c r="A44" s="5" t="s">
        <v>0</v>
      </c>
      <c r="B44" s="48">
        <f>B43+C43</f>
        <v>2946840</v>
      </c>
      <c r="C44" s="49"/>
      <c r="D44" s="48">
        <f>D43+E43</f>
        <v>0</v>
      </c>
      <c r="E44" s="49"/>
      <c r="F44" s="48">
        <f>F43+G43</f>
        <v>802716</v>
      </c>
      <c r="G44" s="49"/>
      <c r="H44" s="48">
        <f>H43+I43</f>
        <v>1758722.9999999998</v>
      </c>
      <c r="I44" s="49"/>
      <c r="J44" s="48">
        <f>J43+K43</f>
        <v>0</v>
      </c>
      <c r="K44" s="49"/>
      <c r="L44" s="48">
        <f>L43+M43</f>
        <v>5508279</v>
      </c>
      <c r="M44" s="50"/>
      <c r="N44" s="19">
        <f>B44+D44+F44+H44+J44</f>
        <v>5508279</v>
      </c>
      <c r="P44" s="5" t="s">
        <v>0</v>
      </c>
      <c r="Q44" s="48">
        <f>Q43+R43</f>
        <v>996</v>
      </c>
      <c r="R44" s="49"/>
      <c r="S44" s="48">
        <f>S43+T43</f>
        <v>0</v>
      </c>
      <c r="T44" s="49"/>
      <c r="U44" s="48">
        <f>U43+V43</f>
        <v>231</v>
      </c>
      <c r="V44" s="49"/>
      <c r="W44" s="48">
        <f>W43+X43</f>
        <v>1992</v>
      </c>
      <c r="X44" s="49"/>
      <c r="Y44" s="48">
        <f>Y43+Z43</f>
        <v>772</v>
      </c>
      <c r="Z44" s="49"/>
      <c r="AA44" s="48">
        <f>AA43+AB43</f>
        <v>3991</v>
      </c>
      <c r="AB44" s="50"/>
      <c r="AC44" s="19">
        <f>Q44+S44+U44+W44+Y44</f>
        <v>3991</v>
      </c>
      <c r="AE44" s="5" t="s">
        <v>0</v>
      </c>
      <c r="AF44" s="28">
        <f>IFERROR(B44/Q44,"N.A.")</f>
        <v>2958.6746987951806</v>
      </c>
      <c r="AG44" s="29"/>
      <c r="AH44" s="28" t="str">
        <f>IFERROR(D44/S44,"N.A.")</f>
        <v>N.A.</v>
      </c>
      <c r="AI44" s="29"/>
      <c r="AJ44" s="28">
        <f>IFERROR(F44/U44,"N.A.")</f>
        <v>3474.9610389610389</v>
      </c>
      <c r="AK44" s="29"/>
      <c r="AL44" s="28">
        <f>IFERROR(H44/W44,"N.A.")</f>
        <v>882.89307228915652</v>
      </c>
      <c r="AM44" s="29"/>
      <c r="AN44" s="28">
        <f>IFERROR(J44/Y44,"N.A.")</f>
        <v>0</v>
      </c>
      <c r="AO44" s="29"/>
      <c r="AP44" s="28">
        <f>IFERROR(L44/AA44,"N.A.")</f>
        <v>1380.1751440741668</v>
      </c>
      <c r="AQ44" s="29"/>
      <c r="AR44" s="17">
        <f>IFERROR(N44/AC44, "N.A.")</f>
        <v>1380.1751440741668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10423610</v>
      </c>
      <c r="C15" s="2"/>
      <c r="D15" s="2">
        <v>4871160</v>
      </c>
      <c r="E15" s="2"/>
      <c r="F15" s="2">
        <v>5158100</v>
      </c>
      <c r="G15" s="2"/>
      <c r="H15" s="2">
        <v>23902820.000000004</v>
      </c>
      <c r="I15" s="2"/>
      <c r="J15" s="2">
        <v>0</v>
      </c>
      <c r="K15" s="2"/>
      <c r="L15" s="1">
        <f t="shared" ref="L15:M18" si="0">B15+D15+F15+H15+J15</f>
        <v>44355690</v>
      </c>
      <c r="M15" s="12">
        <f t="shared" si="0"/>
        <v>0</v>
      </c>
      <c r="N15" s="13">
        <f>L15+M15</f>
        <v>44355690</v>
      </c>
      <c r="P15" s="3" t="s">
        <v>12</v>
      </c>
      <c r="Q15" s="2">
        <v>2139</v>
      </c>
      <c r="R15" s="2">
        <v>0</v>
      </c>
      <c r="S15" s="2">
        <v>1244</v>
      </c>
      <c r="T15" s="2">
        <v>0</v>
      </c>
      <c r="U15" s="2">
        <v>871</v>
      </c>
      <c r="V15" s="2">
        <v>0</v>
      </c>
      <c r="W15" s="2">
        <v>5700</v>
      </c>
      <c r="X15" s="2">
        <v>0</v>
      </c>
      <c r="Y15" s="2">
        <v>476</v>
      </c>
      <c r="Z15" s="2">
        <v>0</v>
      </c>
      <c r="AA15" s="1">
        <f t="shared" ref="AA15:AB18" si="1">Q15+S15+U15+W15+Y15</f>
        <v>10430</v>
      </c>
      <c r="AB15" s="12">
        <f t="shared" si="1"/>
        <v>0</v>
      </c>
      <c r="AC15" s="13">
        <f>AA15+AB15</f>
        <v>10430</v>
      </c>
      <c r="AE15" s="3" t="s">
        <v>12</v>
      </c>
      <c r="AF15" s="2">
        <f t="shared" ref="AF15:AR18" si="2">IFERROR(B15/Q15, "N.A.")</f>
        <v>4873.1229546517061</v>
      </c>
      <c r="AG15" s="2" t="str">
        <f t="shared" si="2"/>
        <v>N.A.</v>
      </c>
      <c r="AH15" s="2">
        <f t="shared" si="2"/>
        <v>3915.7234726688102</v>
      </c>
      <c r="AI15" s="2" t="str">
        <f t="shared" si="2"/>
        <v>N.A.</v>
      </c>
      <c r="AJ15" s="2">
        <f t="shared" si="2"/>
        <v>5922.0436280137774</v>
      </c>
      <c r="AK15" s="2" t="str">
        <f t="shared" si="2"/>
        <v>N.A.</v>
      </c>
      <c r="AL15" s="2">
        <f t="shared" si="2"/>
        <v>4193.4771929824565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4252.7027804410354</v>
      </c>
      <c r="AQ15" s="16" t="str">
        <f t="shared" si="2"/>
        <v>N.A.</v>
      </c>
      <c r="AR15" s="13">
        <f t="shared" si="2"/>
        <v>4252.7027804410354</v>
      </c>
    </row>
    <row r="16" spans="1:44" ht="15" customHeight="1" thickBot="1" x14ac:dyDescent="0.3">
      <c r="A16" s="3" t="s">
        <v>13</v>
      </c>
      <c r="B16" s="2">
        <v>2460030</v>
      </c>
      <c r="C16" s="2">
        <v>3028600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2460030</v>
      </c>
      <c r="M16" s="12">
        <f t="shared" si="0"/>
        <v>3028600</v>
      </c>
      <c r="N16" s="13">
        <f>L16+M16</f>
        <v>5488630</v>
      </c>
      <c r="P16" s="3" t="s">
        <v>13</v>
      </c>
      <c r="Q16" s="2">
        <v>926</v>
      </c>
      <c r="R16" s="2">
        <v>704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926</v>
      </c>
      <c r="AB16" s="12">
        <f t="shared" si="1"/>
        <v>704</v>
      </c>
      <c r="AC16" s="13">
        <f>AA16+AB16</f>
        <v>1630</v>
      </c>
      <c r="AE16" s="3" t="s">
        <v>13</v>
      </c>
      <c r="AF16" s="2">
        <f t="shared" si="2"/>
        <v>2656.6198704103672</v>
      </c>
      <c r="AG16" s="2">
        <f t="shared" si="2"/>
        <v>4301.988636363636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2656.6198704103672</v>
      </c>
      <c r="AQ16" s="16">
        <f t="shared" si="2"/>
        <v>4301.988636363636</v>
      </c>
      <c r="AR16" s="13">
        <f t="shared" si="2"/>
        <v>3367.2576687116566</v>
      </c>
    </row>
    <row r="17" spans="1:44" ht="15" customHeight="1" thickBot="1" x14ac:dyDescent="0.3">
      <c r="A17" s="3" t="s">
        <v>14</v>
      </c>
      <c r="B17" s="2">
        <v>53633039.999999993</v>
      </c>
      <c r="C17" s="2">
        <v>141560399.99999997</v>
      </c>
      <c r="D17" s="2">
        <v>941799.99999999988</v>
      </c>
      <c r="E17" s="2"/>
      <c r="F17" s="2"/>
      <c r="G17" s="2">
        <v>61860080</v>
      </c>
      <c r="H17" s="2"/>
      <c r="I17" s="2">
        <v>27127000</v>
      </c>
      <c r="J17" s="2">
        <v>0</v>
      </c>
      <c r="K17" s="2"/>
      <c r="L17" s="1">
        <f t="shared" si="0"/>
        <v>54574839.999999993</v>
      </c>
      <c r="M17" s="12">
        <f t="shared" si="0"/>
        <v>230547479.99999997</v>
      </c>
      <c r="N17" s="13">
        <f>L17+M17</f>
        <v>285122319.99999994</v>
      </c>
      <c r="P17" s="3" t="s">
        <v>14</v>
      </c>
      <c r="Q17" s="2">
        <v>7676</v>
      </c>
      <c r="R17" s="2">
        <v>19757</v>
      </c>
      <c r="S17" s="2">
        <v>315</v>
      </c>
      <c r="T17" s="2">
        <v>0</v>
      </c>
      <c r="U17" s="2">
        <v>0</v>
      </c>
      <c r="V17" s="2">
        <v>1641</v>
      </c>
      <c r="W17" s="2">
        <v>0</v>
      </c>
      <c r="X17" s="2">
        <v>1015</v>
      </c>
      <c r="Y17" s="2">
        <v>180</v>
      </c>
      <c r="Z17" s="2">
        <v>0</v>
      </c>
      <c r="AA17" s="1">
        <f t="shared" si="1"/>
        <v>8171</v>
      </c>
      <c r="AB17" s="12">
        <f t="shared" si="1"/>
        <v>22413</v>
      </c>
      <c r="AC17" s="13">
        <f>AA17+AB17</f>
        <v>30584</v>
      </c>
      <c r="AE17" s="3" t="s">
        <v>14</v>
      </c>
      <c r="AF17" s="2">
        <f t="shared" si="2"/>
        <v>6987.1078686816045</v>
      </c>
      <c r="AG17" s="2">
        <f t="shared" si="2"/>
        <v>7165.0756693830017</v>
      </c>
      <c r="AH17" s="2">
        <f t="shared" si="2"/>
        <v>2989.8412698412694</v>
      </c>
      <c r="AI17" s="2" t="str">
        <f t="shared" si="2"/>
        <v>N.A.</v>
      </c>
      <c r="AJ17" s="2" t="str">
        <f t="shared" si="2"/>
        <v>N.A.</v>
      </c>
      <c r="AK17" s="2">
        <f t="shared" si="2"/>
        <v>37696.575258988421</v>
      </c>
      <c r="AL17" s="2" t="str">
        <f t="shared" si="2"/>
        <v>N.A.</v>
      </c>
      <c r="AM17" s="2">
        <f t="shared" si="2"/>
        <v>26726.108374384236</v>
      </c>
      <c r="AN17" s="2">
        <f t="shared" si="2"/>
        <v>0</v>
      </c>
      <c r="AO17" s="2" t="str">
        <f t="shared" si="2"/>
        <v>N.A.</v>
      </c>
      <c r="AP17" s="15">
        <f t="shared" si="2"/>
        <v>6679.0894627340585</v>
      </c>
      <c r="AQ17" s="16">
        <f t="shared" si="2"/>
        <v>10286.328470084325</v>
      </c>
      <c r="AR17" s="13">
        <f t="shared" si="2"/>
        <v>9322.5974365681377</v>
      </c>
    </row>
    <row r="18" spans="1:44" ht="15" customHeight="1" thickBot="1" x14ac:dyDescent="0.3">
      <c r="A18" s="3" t="s">
        <v>15</v>
      </c>
      <c r="B18" s="2">
        <v>924500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924500</v>
      </c>
      <c r="M18" s="12">
        <f t="shared" si="0"/>
        <v>0</v>
      </c>
      <c r="N18" s="13">
        <f>L18+M18</f>
        <v>924500</v>
      </c>
      <c r="P18" s="3" t="s">
        <v>15</v>
      </c>
      <c r="Q18" s="2">
        <v>215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215</v>
      </c>
      <c r="AB18" s="12">
        <f t="shared" si="1"/>
        <v>0</v>
      </c>
      <c r="AC18" s="18">
        <f>AA18+AB18</f>
        <v>215</v>
      </c>
      <c r="AE18" s="3" t="s">
        <v>15</v>
      </c>
      <c r="AF18" s="2">
        <f t="shared" si="2"/>
        <v>4300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4300</v>
      </c>
      <c r="AQ18" s="16" t="str">
        <f t="shared" si="2"/>
        <v>N.A.</v>
      </c>
      <c r="AR18" s="13">
        <f t="shared" si="2"/>
        <v>4300</v>
      </c>
    </row>
    <row r="19" spans="1:44" ht="15" customHeight="1" thickBot="1" x14ac:dyDescent="0.3">
      <c r="A19" s="4" t="s">
        <v>16</v>
      </c>
      <c r="B19" s="2">
        <v>67441179.999999985</v>
      </c>
      <c r="C19" s="2">
        <v>144588999.99999994</v>
      </c>
      <c r="D19" s="2">
        <v>5812960</v>
      </c>
      <c r="E19" s="2"/>
      <c r="F19" s="2">
        <v>5158100</v>
      </c>
      <c r="G19" s="2">
        <v>61860080</v>
      </c>
      <c r="H19" s="2">
        <v>23902820.000000004</v>
      </c>
      <c r="I19" s="2">
        <v>27127000</v>
      </c>
      <c r="J19" s="2">
        <v>0</v>
      </c>
      <c r="K19" s="2"/>
      <c r="L19" s="1">
        <f t="shared" ref="L19" si="3">B19+D19+F19+H19+J19</f>
        <v>102315059.99999999</v>
      </c>
      <c r="M19" s="12">
        <f t="shared" ref="M19" si="4">C19+E19+G19+I19+K19</f>
        <v>233576079.99999994</v>
      </c>
      <c r="N19" s="18">
        <f>L19+M19</f>
        <v>335891139.99999994</v>
      </c>
      <c r="P19" s="4" t="s">
        <v>16</v>
      </c>
      <c r="Q19" s="2">
        <v>10956</v>
      </c>
      <c r="R19" s="2">
        <v>20461</v>
      </c>
      <c r="S19" s="2">
        <v>1559</v>
      </c>
      <c r="T19" s="2">
        <v>0</v>
      </c>
      <c r="U19" s="2">
        <v>871</v>
      </c>
      <c r="V19" s="2">
        <v>1641</v>
      </c>
      <c r="W19" s="2">
        <v>5700</v>
      </c>
      <c r="X19" s="2">
        <v>1015</v>
      </c>
      <c r="Y19" s="2">
        <v>656</v>
      </c>
      <c r="Z19" s="2">
        <v>0</v>
      </c>
      <c r="AA19" s="1">
        <f t="shared" ref="AA19" si="5">Q19+S19+U19+W19+Y19</f>
        <v>19742</v>
      </c>
      <c r="AB19" s="12">
        <f t="shared" ref="AB19" si="6">R19+T19+V19+X19+Z19</f>
        <v>23117</v>
      </c>
      <c r="AC19" s="13">
        <f>AA19+AB19</f>
        <v>42859</v>
      </c>
      <c r="AE19" s="4" t="s">
        <v>16</v>
      </c>
      <c r="AF19" s="2">
        <f t="shared" ref="AF19:AO19" si="7">IFERROR(B19/Q19, "N.A.")</f>
        <v>6155.6389193136165</v>
      </c>
      <c r="AG19" s="2">
        <f t="shared" si="7"/>
        <v>7066.5656615023672</v>
      </c>
      <c r="AH19" s="2">
        <f t="shared" si="7"/>
        <v>3728.6465683130214</v>
      </c>
      <c r="AI19" s="2" t="str">
        <f t="shared" si="7"/>
        <v>N.A.</v>
      </c>
      <c r="AJ19" s="2">
        <f t="shared" si="7"/>
        <v>5922.0436280137774</v>
      </c>
      <c r="AK19" s="2">
        <f t="shared" si="7"/>
        <v>37696.575258988421</v>
      </c>
      <c r="AL19" s="2">
        <f t="shared" si="7"/>
        <v>4193.4771929824565</v>
      </c>
      <c r="AM19" s="2">
        <f t="shared" si="7"/>
        <v>26726.108374384236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5182.608651605713</v>
      </c>
      <c r="AQ19" s="16">
        <f t="shared" ref="AQ19" si="9">IFERROR(M19/AB19, "N.A.")</f>
        <v>10104.082709694161</v>
      </c>
      <c r="AR19" s="13">
        <f t="shared" ref="AR19" si="10">IFERROR(N19/AC19, "N.A.")</f>
        <v>7837.1203247859248</v>
      </c>
    </row>
    <row r="20" spans="1:44" ht="15" customHeight="1" thickBot="1" x14ac:dyDescent="0.3">
      <c r="A20" s="5" t="s">
        <v>0</v>
      </c>
      <c r="B20" s="48">
        <f>B19+C19</f>
        <v>212030179.99999994</v>
      </c>
      <c r="C20" s="49"/>
      <c r="D20" s="48">
        <f>D19+E19</f>
        <v>5812960</v>
      </c>
      <c r="E20" s="49"/>
      <c r="F20" s="48">
        <f>F19+G19</f>
        <v>67018180</v>
      </c>
      <c r="G20" s="49"/>
      <c r="H20" s="48">
        <f>H19+I19</f>
        <v>51029820</v>
      </c>
      <c r="I20" s="49"/>
      <c r="J20" s="48">
        <f>J19+K19</f>
        <v>0</v>
      </c>
      <c r="K20" s="49"/>
      <c r="L20" s="48">
        <f>L19+M19</f>
        <v>335891139.99999994</v>
      </c>
      <c r="M20" s="50"/>
      <c r="N20" s="19">
        <f>B20+D20+F20+H20+J20</f>
        <v>335891139.99999994</v>
      </c>
      <c r="P20" s="5" t="s">
        <v>0</v>
      </c>
      <c r="Q20" s="48">
        <f>Q19+R19</f>
        <v>31417</v>
      </c>
      <c r="R20" s="49"/>
      <c r="S20" s="48">
        <f>S19+T19</f>
        <v>1559</v>
      </c>
      <c r="T20" s="49"/>
      <c r="U20" s="48">
        <f>U19+V19</f>
        <v>2512</v>
      </c>
      <c r="V20" s="49"/>
      <c r="W20" s="48">
        <f>W19+X19</f>
        <v>6715</v>
      </c>
      <c r="X20" s="49"/>
      <c r="Y20" s="48">
        <f>Y19+Z19</f>
        <v>656</v>
      </c>
      <c r="Z20" s="49"/>
      <c r="AA20" s="48">
        <f>AA19+AB19</f>
        <v>42859</v>
      </c>
      <c r="AB20" s="49"/>
      <c r="AC20" s="20">
        <f>Q20+S20+U20+W20+Y20</f>
        <v>42859</v>
      </c>
      <c r="AE20" s="5" t="s">
        <v>0</v>
      </c>
      <c r="AF20" s="28">
        <f>IFERROR(B20/Q20,"N.A.")</f>
        <v>6748.8996403221163</v>
      </c>
      <c r="AG20" s="29"/>
      <c r="AH20" s="28">
        <f>IFERROR(D20/S20,"N.A.")</f>
        <v>3728.6465683130214</v>
      </c>
      <c r="AI20" s="29"/>
      <c r="AJ20" s="28">
        <f>IFERROR(F20/U20,"N.A.")</f>
        <v>26679.211783439492</v>
      </c>
      <c r="AK20" s="29"/>
      <c r="AL20" s="28">
        <f>IFERROR(H20/W20,"N.A.")</f>
        <v>7599.3775130305285</v>
      </c>
      <c r="AM20" s="29"/>
      <c r="AN20" s="28">
        <f>IFERROR(J20/Y20,"N.A.")</f>
        <v>0</v>
      </c>
      <c r="AO20" s="29"/>
      <c r="AP20" s="28">
        <f>IFERROR(L20/AA20,"N.A.")</f>
        <v>7837.1203247859248</v>
      </c>
      <c r="AQ20" s="29"/>
      <c r="AR20" s="17">
        <f>IFERROR(N20/AC20, "N.A.")</f>
        <v>7837.1203247859248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9973610.0000000019</v>
      </c>
      <c r="C27" s="2"/>
      <c r="D27" s="2">
        <v>4871160</v>
      </c>
      <c r="E27" s="2"/>
      <c r="F27" s="2">
        <v>5072100</v>
      </c>
      <c r="G27" s="2"/>
      <c r="H27" s="2">
        <v>20412939.999999996</v>
      </c>
      <c r="I27" s="2"/>
      <c r="J27" s="2"/>
      <c r="K27" s="2"/>
      <c r="L27" s="1">
        <f t="shared" ref="L27:M30" si="11">B27+D27+F27+H27+J27</f>
        <v>40329810</v>
      </c>
      <c r="M27" s="12">
        <f t="shared" si="11"/>
        <v>0</v>
      </c>
      <c r="N27" s="13">
        <f>L27+M27</f>
        <v>40329810</v>
      </c>
      <c r="P27" s="3" t="s">
        <v>12</v>
      </c>
      <c r="Q27" s="2">
        <v>1959</v>
      </c>
      <c r="R27" s="2">
        <v>0</v>
      </c>
      <c r="S27" s="2">
        <v>1244</v>
      </c>
      <c r="T27" s="2">
        <v>0</v>
      </c>
      <c r="U27" s="2">
        <v>831</v>
      </c>
      <c r="V27" s="2">
        <v>0</v>
      </c>
      <c r="W27" s="2">
        <v>3611</v>
      </c>
      <c r="X27" s="2">
        <v>0</v>
      </c>
      <c r="Y27" s="2">
        <v>0</v>
      </c>
      <c r="Z27" s="2">
        <v>0</v>
      </c>
      <c r="AA27" s="1">
        <f t="shared" ref="AA27:AB30" si="12">Q27+S27+U27+W27+Y27</f>
        <v>7645</v>
      </c>
      <c r="AB27" s="12">
        <f t="shared" si="12"/>
        <v>0</v>
      </c>
      <c r="AC27" s="13">
        <f>AA27+AB27</f>
        <v>7645</v>
      </c>
      <c r="AE27" s="3" t="s">
        <v>12</v>
      </c>
      <c r="AF27" s="2">
        <f t="shared" ref="AF27:AR30" si="13">IFERROR(B27/Q27, "N.A.")</f>
        <v>5091.174068402247</v>
      </c>
      <c r="AG27" s="2" t="str">
        <f t="shared" si="13"/>
        <v>N.A.</v>
      </c>
      <c r="AH27" s="2">
        <f t="shared" si="13"/>
        <v>3915.7234726688102</v>
      </c>
      <c r="AI27" s="2" t="str">
        <f t="shared" si="13"/>
        <v>N.A.</v>
      </c>
      <c r="AJ27" s="2">
        <f t="shared" si="13"/>
        <v>6103.610108303249</v>
      </c>
      <c r="AK27" s="2" t="str">
        <f t="shared" si="13"/>
        <v>N.A.</v>
      </c>
      <c r="AL27" s="2">
        <f t="shared" si="13"/>
        <v>5652.9880919412899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5275.3185088293003</v>
      </c>
      <c r="AQ27" s="16" t="str">
        <f t="shared" si="13"/>
        <v>N.A.</v>
      </c>
      <c r="AR27" s="13">
        <f t="shared" si="13"/>
        <v>5275.3185088293003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40434540</v>
      </c>
      <c r="C29" s="2">
        <v>115715829.99999994</v>
      </c>
      <c r="D29" s="2">
        <v>137600</v>
      </c>
      <c r="E29" s="2"/>
      <c r="F29" s="2"/>
      <c r="G29" s="2">
        <v>7654659.9999999991</v>
      </c>
      <c r="H29" s="2"/>
      <c r="I29" s="2">
        <v>26482000</v>
      </c>
      <c r="J29" s="2">
        <v>0</v>
      </c>
      <c r="K29" s="2"/>
      <c r="L29" s="1">
        <f t="shared" si="11"/>
        <v>40572140</v>
      </c>
      <c r="M29" s="12">
        <f t="shared" si="11"/>
        <v>149852489.99999994</v>
      </c>
      <c r="N29" s="13">
        <f>L29+M29</f>
        <v>190424629.99999994</v>
      </c>
      <c r="P29" s="3" t="s">
        <v>14</v>
      </c>
      <c r="Q29" s="2">
        <v>4590</v>
      </c>
      <c r="R29" s="2">
        <v>14963</v>
      </c>
      <c r="S29" s="2">
        <v>40</v>
      </c>
      <c r="T29" s="2">
        <v>0</v>
      </c>
      <c r="U29" s="2">
        <v>0</v>
      </c>
      <c r="V29" s="2">
        <v>682</v>
      </c>
      <c r="W29" s="2">
        <v>0</v>
      </c>
      <c r="X29" s="2">
        <v>800</v>
      </c>
      <c r="Y29" s="2">
        <v>90</v>
      </c>
      <c r="Z29" s="2">
        <v>0</v>
      </c>
      <c r="AA29" s="1">
        <f t="shared" si="12"/>
        <v>4720</v>
      </c>
      <c r="AB29" s="12">
        <f t="shared" si="12"/>
        <v>16445</v>
      </c>
      <c r="AC29" s="13">
        <f>AA29+AB29</f>
        <v>21165</v>
      </c>
      <c r="AE29" s="3" t="s">
        <v>14</v>
      </c>
      <c r="AF29" s="2">
        <f t="shared" si="13"/>
        <v>8809.2679738562092</v>
      </c>
      <c r="AG29" s="2">
        <f t="shared" si="13"/>
        <v>7733.4645458798332</v>
      </c>
      <c r="AH29" s="2">
        <f t="shared" si="13"/>
        <v>3440</v>
      </c>
      <c r="AI29" s="2" t="str">
        <f t="shared" si="13"/>
        <v>N.A.</v>
      </c>
      <c r="AJ29" s="2" t="str">
        <f t="shared" si="13"/>
        <v>N.A.</v>
      </c>
      <c r="AK29" s="2">
        <f t="shared" si="13"/>
        <v>11223.841642228737</v>
      </c>
      <c r="AL29" s="2" t="str">
        <f t="shared" si="13"/>
        <v>N.A.</v>
      </c>
      <c r="AM29" s="2">
        <f t="shared" si="13"/>
        <v>33102.5</v>
      </c>
      <c r="AN29" s="2">
        <f t="shared" si="13"/>
        <v>0</v>
      </c>
      <c r="AO29" s="2" t="str">
        <f t="shared" si="13"/>
        <v>N.A.</v>
      </c>
      <c r="AP29" s="15">
        <f t="shared" si="13"/>
        <v>8595.7923728813566</v>
      </c>
      <c r="AQ29" s="16">
        <f t="shared" si="13"/>
        <v>9112.3435694740001</v>
      </c>
      <c r="AR29" s="13">
        <f t="shared" si="13"/>
        <v>8997.1476494212111</v>
      </c>
    </row>
    <row r="30" spans="1:44" ht="15" customHeight="1" thickBot="1" x14ac:dyDescent="0.3">
      <c r="A30" s="3" t="s">
        <v>15</v>
      </c>
      <c r="B30" s="2">
        <v>924500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924500</v>
      </c>
      <c r="M30" s="12">
        <f t="shared" si="11"/>
        <v>0</v>
      </c>
      <c r="N30" s="13">
        <f>L30+M30</f>
        <v>924500</v>
      </c>
      <c r="P30" s="3" t="s">
        <v>15</v>
      </c>
      <c r="Q30" s="2">
        <v>215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215</v>
      </c>
      <c r="AB30" s="12">
        <f t="shared" si="12"/>
        <v>0</v>
      </c>
      <c r="AC30" s="18">
        <f>AA30+AB30</f>
        <v>215</v>
      </c>
      <c r="AE30" s="3" t="s">
        <v>15</v>
      </c>
      <c r="AF30" s="2">
        <f t="shared" si="13"/>
        <v>4300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4300</v>
      </c>
      <c r="AQ30" s="16" t="str">
        <f t="shared" si="13"/>
        <v>N.A.</v>
      </c>
      <c r="AR30" s="13">
        <f t="shared" si="13"/>
        <v>4300</v>
      </c>
    </row>
    <row r="31" spans="1:44" ht="15" customHeight="1" thickBot="1" x14ac:dyDescent="0.3">
      <c r="A31" s="4" t="s">
        <v>16</v>
      </c>
      <c r="B31" s="2">
        <v>51332650.000000015</v>
      </c>
      <c r="C31" s="2">
        <v>115715829.99999994</v>
      </c>
      <c r="D31" s="2">
        <v>5008760</v>
      </c>
      <c r="E31" s="2"/>
      <c r="F31" s="2">
        <v>5072100</v>
      </c>
      <c r="G31" s="2">
        <v>7654659.9999999991</v>
      </c>
      <c r="H31" s="2">
        <v>20412939.999999996</v>
      </c>
      <c r="I31" s="2">
        <v>26482000</v>
      </c>
      <c r="J31" s="2">
        <v>0</v>
      </c>
      <c r="K31" s="2"/>
      <c r="L31" s="1">
        <f t="shared" ref="L31" si="14">B31+D31+F31+H31+J31</f>
        <v>81826450.000000015</v>
      </c>
      <c r="M31" s="12">
        <f t="shared" ref="M31" si="15">C31+E31+G31+I31+K31</f>
        <v>149852489.99999994</v>
      </c>
      <c r="N31" s="18">
        <f>L31+M31</f>
        <v>231678939.99999994</v>
      </c>
      <c r="P31" s="4" t="s">
        <v>16</v>
      </c>
      <c r="Q31" s="2">
        <v>6764</v>
      </c>
      <c r="R31" s="2">
        <v>14963</v>
      </c>
      <c r="S31" s="2">
        <v>1284</v>
      </c>
      <c r="T31" s="2">
        <v>0</v>
      </c>
      <c r="U31" s="2">
        <v>831</v>
      </c>
      <c r="V31" s="2">
        <v>682</v>
      </c>
      <c r="W31" s="2">
        <v>3611</v>
      </c>
      <c r="X31" s="2">
        <v>800</v>
      </c>
      <c r="Y31" s="2">
        <v>90</v>
      </c>
      <c r="Z31" s="2">
        <v>0</v>
      </c>
      <c r="AA31" s="1">
        <f t="shared" ref="AA31" si="16">Q31+S31+U31+W31+Y31</f>
        <v>12580</v>
      </c>
      <c r="AB31" s="12">
        <f t="shared" ref="AB31" si="17">R31+T31+V31+X31+Z31</f>
        <v>16445</v>
      </c>
      <c r="AC31" s="13">
        <f>AA31+AB31</f>
        <v>29025</v>
      </c>
      <c r="AE31" s="4" t="s">
        <v>16</v>
      </c>
      <c r="AF31" s="2">
        <f t="shared" ref="AF31:AO31" si="18">IFERROR(B31/Q31, "N.A.")</f>
        <v>7589.0966883500905</v>
      </c>
      <c r="AG31" s="2">
        <f t="shared" si="18"/>
        <v>7733.4645458798332</v>
      </c>
      <c r="AH31" s="2">
        <f t="shared" si="18"/>
        <v>3900.9034267912771</v>
      </c>
      <c r="AI31" s="2" t="str">
        <f t="shared" si="18"/>
        <v>N.A.</v>
      </c>
      <c r="AJ31" s="2">
        <f t="shared" si="18"/>
        <v>6103.610108303249</v>
      </c>
      <c r="AK31" s="2">
        <f t="shared" si="18"/>
        <v>11223.841642228737</v>
      </c>
      <c r="AL31" s="2">
        <f t="shared" si="18"/>
        <v>5652.9880919412899</v>
      </c>
      <c r="AM31" s="2">
        <f t="shared" si="18"/>
        <v>33102.5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6504.4872813990469</v>
      </c>
      <c r="AQ31" s="16">
        <f t="shared" ref="AQ31" si="20">IFERROR(M31/AB31, "N.A.")</f>
        <v>9112.3435694740001</v>
      </c>
      <c r="AR31" s="13">
        <f t="shared" ref="AR31" si="21">IFERROR(N31/AC31, "N.A.")</f>
        <v>7982.0478897502135</v>
      </c>
    </row>
    <row r="32" spans="1:44" ht="15" customHeight="1" thickBot="1" x14ac:dyDescent="0.3">
      <c r="A32" s="5" t="s">
        <v>0</v>
      </c>
      <c r="B32" s="48">
        <f>B31+C31</f>
        <v>167048479.99999994</v>
      </c>
      <c r="C32" s="49"/>
      <c r="D32" s="48">
        <f>D31+E31</f>
        <v>5008760</v>
      </c>
      <c r="E32" s="49"/>
      <c r="F32" s="48">
        <f>F31+G31</f>
        <v>12726760</v>
      </c>
      <c r="G32" s="49"/>
      <c r="H32" s="48">
        <f>H31+I31</f>
        <v>46894940</v>
      </c>
      <c r="I32" s="49"/>
      <c r="J32" s="48">
        <f>J31+K31</f>
        <v>0</v>
      </c>
      <c r="K32" s="49"/>
      <c r="L32" s="48">
        <f>L31+M31</f>
        <v>231678939.99999994</v>
      </c>
      <c r="M32" s="50"/>
      <c r="N32" s="19">
        <f>B32+D32+F32+H32+J32</f>
        <v>231678939.99999994</v>
      </c>
      <c r="P32" s="5" t="s">
        <v>0</v>
      </c>
      <c r="Q32" s="48">
        <f>Q31+R31</f>
        <v>21727</v>
      </c>
      <c r="R32" s="49"/>
      <c r="S32" s="48">
        <f>S31+T31</f>
        <v>1284</v>
      </c>
      <c r="T32" s="49"/>
      <c r="U32" s="48">
        <f>U31+V31</f>
        <v>1513</v>
      </c>
      <c r="V32" s="49"/>
      <c r="W32" s="48">
        <f>W31+X31</f>
        <v>4411</v>
      </c>
      <c r="X32" s="49"/>
      <c r="Y32" s="48">
        <f>Y31+Z31</f>
        <v>90</v>
      </c>
      <c r="Z32" s="49"/>
      <c r="AA32" s="48">
        <f>AA31+AB31</f>
        <v>29025</v>
      </c>
      <c r="AB32" s="49"/>
      <c r="AC32" s="20">
        <f>Q32+S32+U32+W32+Y32</f>
        <v>29025</v>
      </c>
      <c r="AE32" s="5" t="s">
        <v>0</v>
      </c>
      <c r="AF32" s="28">
        <f>IFERROR(B32/Q32,"N.A.")</f>
        <v>7688.520274313064</v>
      </c>
      <c r="AG32" s="29"/>
      <c r="AH32" s="28">
        <f>IFERROR(D32/S32,"N.A.")</f>
        <v>3900.9034267912771</v>
      </c>
      <c r="AI32" s="29"/>
      <c r="AJ32" s="28">
        <f>IFERROR(F32/U32,"N.A.")</f>
        <v>8411.6060806345013</v>
      </c>
      <c r="AK32" s="29"/>
      <c r="AL32" s="28">
        <f>IFERROR(H32/W32,"N.A.")</f>
        <v>10631.362502833825</v>
      </c>
      <c r="AM32" s="29"/>
      <c r="AN32" s="28">
        <f>IFERROR(J32/Y32,"N.A.")</f>
        <v>0</v>
      </c>
      <c r="AO32" s="29"/>
      <c r="AP32" s="28">
        <f>IFERROR(L32/AA32,"N.A.")</f>
        <v>7982.0478897502135</v>
      </c>
      <c r="AQ32" s="29"/>
      <c r="AR32" s="17">
        <f>IFERROR(N32/AC32, "N.A.")</f>
        <v>7982.0478897502135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450000</v>
      </c>
      <c r="C39" s="2"/>
      <c r="D39" s="2"/>
      <c r="E39" s="2"/>
      <c r="F39" s="2">
        <v>86000</v>
      </c>
      <c r="G39" s="2"/>
      <c r="H39" s="2">
        <v>3489880</v>
      </c>
      <c r="I39" s="2"/>
      <c r="J39" s="2">
        <v>0</v>
      </c>
      <c r="K39" s="2"/>
      <c r="L39" s="1">
        <f t="shared" ref="L39:M42" si="22">B39+D39+F39+H39+J39</f>
        <v>4025880</v>
      </c>
      <c r="M39" s="12">
        <f t="shared" si="22"/>
        <v>0</v>
      </c>
      <c r="N39" s="13">
        <f>L39+M39</f>
        <v>4025880</v>
      </c>
      <c r="P39" s="3" t="s">
        <v>12</v>
      </c>
      <c r="Q39" s="2">
        <v>180</v>
      </c>
      <c r="R39" s="2">
        <v>0</v>
      </c>
      <c r="S39" s="2">
        <v>0</v>
      </c>
      <c r="T39" s="2">
        <v>0</v>
      </c>
      <c r="U39" s="2">
        <v>40</v>
      </c>
      <c r="V39" s="2">
        <v>0</v>
      </c>
      <c r="W39" s="2">
        <v>2089</v>
      </c>
      <c r="X39" s="2">
        <v>0</v>
      </c>
      <c r="Y39" s="2">
        <v>476</v>
      </c>
      <c r="Z39" s="2">
        <v>0</v>
      </c>
      <c r="AA39" s="1">
        <f t="shared" ref="AA39:AB42" si="23">Q39+S39+U39+W39+Y39</f>
        <v>2785</v>
      </c>
      <c r="AB39" s="12">
        <f t="shared" si="23"/>
        <v>0</v>
      </c>
      <c r="AC39" s="13">
        <f>AA39+AB39</f>
        <v>2785</v>
      </c>
      <c r="AE39" s="3" t="s">
        <v>12</v>
      </c>
      <c r="AF39" s="2">
        <f t="shared" ref="AF39:AR42" si="24">IFERROR(B39/Q39, "N.A.")</f>
        <v>2500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2150</v>
      </c>
      <c r="AK39" s="2" t="str">
        <f t="shared" si="24"/>
        <v>N.A.</v>
      </c>
      <c r="AL39" s="2">
        <f t="shared" si="24"/>
        <v>1670.5983724269986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1445.5583482944344</v>
      </c>
      <c r="AQ39" s="16" t="str">
        <f t="shared" si="24"/>
        <v>N.A.</v>
      </c>
      <c r="AR39" s="13">
        <f t="shared" si="24"/>
        <v>1445.5583482944344</v>
      </c>
    </row>
    <row r="40" spans="1:44" ht="15" customHeight="1" thickBot="1" x14ac:dyDescent="0.3">
      <c r="A40" s="3" t="s">
        <v>13</v>
      </c>
      <c r="B40" s="2">
        <v>2460030</v>
      </c>
      <c r="C40" s="2">
        <v>3028600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2460030</v>
      </c>
      <c r="M40" s="12">
        <f t="shared" si="22"/>
        <v>3028600</v>
      </c>
      <c r="N40" s="13">
        <f>L40+M40</f>
        <v>5488630</v>
      </c>
      <c r="P40" s="3" t="s">
        <v>13</v>
      </c>
      <c r="Q40" s="2">
        <v>926</v>
      </c>
      <c r="R40" s="2">
        <v>704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926</v>
      </c>
      <c r="AB40" s="12">
        <f t="shared" si="23"/>
        <v>704</v>
      </c>
      <c r="AC40" s="13">
        <f>AA40+AB40</f>
        <v>1630</v>
      </c>
      <c r="AE40" s="3" t="s">
        <v>13</v>
      </c>
      <c r="AF40" s="2">
        <f t="shared" si="24"/>
        <v>2656.6198704103672</v>
      </c>
      <c r="AG40" s="2">
        <f t="shared" si="24"/>
        <v>4301.988636363636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2656.6198704103672</v>
      </c>
      <c r="AQ40" s="16">
        <f t="shared" si="24"/>
        <v>4301.988636363636</v>
      </c>
      <c r="AR40" s="13">
        <f t="shared" si="24"/>
        <v>3367.2576687116566</v>
      </c>
    </row>
    <row r="41" spans="1:44" ht="15" customHeight="1" thickBot="1" x14ac:dyDescent="0.3">
      <c r="A41" s="3" t="s">
        <v>14</v>
      </c>
      <c r="B41" s="2">
        <v>13198500</v>
      </c>
      <c r="C41" s="2">
        <v>25844570.000000004</v>
      </c>
      <c r="D41" s="2">
        <v>804199.99999999988</v>
      </c>
      <c r="E41" s="2"/>
      <c r="F41" s="2"/>
      <c r="G41" s="2">
        <v>54205420</v>
      </c>
      <c r="H41" s="2"/>
      <c r="I41" s="2">
        <v>645000</v>
      </c>
      <c r="J41" s="2">
        <v>0</v>
      </c>
      <c r="K41" s="2"/>
      <c r="L41" s="1">
        <f t="shared" si="22"/>
        <v>14002700</v>
      </c>
      <c r="M41" s="12">
        <f t="shared" si="22"/>
        <v>80694990</v>
      </c>
      <c r="N41" s="13">
        <f>L41+M41</f>
        <v>94697690</v>
      </c>
      <c r="P41" s="3" t="s">
        <v>14</v>
      </c>
      <c r="Q41" s="2">
        <v>3086</v>
      </c>
      <c r="R41" s="2">
        <v>4794</v>
      </c>
      <c r="S41" s="2">
        <v>275</v>
      </c>
      <c r="T41" s="2">
        <v>0</v>
      </c>
      <c r="U41" s="2">
        <v>0</v>
      </c>
      <c r="V41" s="2">
        <v>959</v>
      </c>
      <c r="W41" s="2">
        <v>0</v>
      </c>
      <c r="X41" s="2">
        <v>215</v>
      </c>
      <c r="Y41" s="2">
        <v>90</v>
      </c>
      <c r="Z41" s="2">
        <v>0</v>
      </c>
      <c r="AA41" s="1">
        <f t="shared" si="23"/>
        <v>3451</v>
      </c>
      <c r="AB41" s="12">
        <f t="shared" si="23"/>
        <v>5968</v>
      </c>
      <c r="AC41" s="13">
        <f>AA41+AB41</f>
        <v>9419</v>
      </c>
      <c r="AE41" s="3" t="s">
        <v>14</v>
      </c>
      <c r="AF41" s="2">
        <f t="shared" si="24"/>
        <v>4276.8956578094621</v>
      </c>
      <c r="AG41" s="2">
        <f t="shared" si="24"/>
        <v>5391.0241969128083</v>
      </c>
      <c r="AH41" s="2">
        <f t="shared" si="24"/>
        <v>2924.363636363636</v>
      </c>
      <c r="AI41" s="2" t="str">
        <f t="shared" si="24"/>
        <v>N.A.</v>
      </c>
      <c r="AJ41" s="2" t="str">
        <f t="shared" si="24"/>
        <v>N.A.</v>
      </c>
      <c r="AK41" s="2">
        <f t="shared" si="24"/>
        <v>56522.857142857145</v>
      </c>
      <c r="AL41" s="2" t="str">
        <f t="shared" si="24"/>
        <v>N.A.</v>
      </c>
      <c r="AM41" s="2">
        <f t="shared" si="24"/>
        <v>3000</v>
      </c>
      <c r="AN41" s="2">
        <f t="shared" si="24"/>
        <v>0</v>
      </c>
      <c r="AO41" s="2" t="str">
        <f t="shared" si="24"/>
        <v>N.A.</v>
      </c>
      <c r="AP41" s="15">
        <f t="shared" si="24"/>
        <v>4057.5775137641263</v>
      </c>
      <c r="AQ41" s="16">
        <f t="shared" si="24"/>
        <v>13521.278485254692</v>
      </c>
      <c r="AR41" s="13">
        <f t="shared" si="24"/>
        <v>10053.900626393461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16108530</v>
      </c>
      <c r="C43" s="2">
        <v>28873170.000000004</v>
      </c>
      <c r="D43" s="2">
        <v>804199.99999999988</v>
      </c>
      <c r="E43" s="2"/>
      <c r="F43" s="2">
        <v>86000</v>
      </c>
      <c r="G43" s="2">
        <v>54205420</v>
      </c>
      <c r="H43" s="2">
        <v>3489880</v>
      </c>
      <c r="I43" s="2">
        <v>645000</v>
      </c>
      <c r="J43" s="2">
        <v>0</v>
      </c>
      <c r="K43" s="2"/>
      <c r="L43" s="1">
        <f t="shared" ref="L43" si="25">B43+D43+F43+H43+J43</f>
        <v>20488610</v>
      </c>
      <c r="M43" s="12">
        <f t="shared" ref="M43" si="26">C43+E43+G43+I43+K43</f>
        <v>83723590</v>
      </c>
      <c r="N43" s="18">
        <f>L43+M43</f>
        <v>104212200</v>
      </c>
      <c r="P43" s="4" t="s">
        <v>16</v>
      </c>
      <c r="Q43" s="2">
        <v>4192</v>
      </c>
      <c r="R43" s="2">
        <v>5498</v>
      </c>
      <c r="S43" s="2">
        <v>275</v>
      </c>
      <c r="T43" s="2">
        <v>0</v>
      </c>
      <c r="U43" s="2">
        <v>40</v>
      </c>
      <c r="V43" s="2">
        <v>959</v>
      </c>
      <c r="W43" s="2">
        <v>2089</v>
      </c>
      <c r="X43" s="2">
        <v>215</v>
      </c>
      <c r="Y43" s="2">
        <v>566</v>
      </c>
      <c r="Z43" s="2">
        <v>0</v>
      </c>
      <c r="AA43" s="1">
        <f t="shared" ref="AA43" si="27">Q43+S43+U43+W43+Y43</f>
        <v>7162</v>
      </c>
      <c r="AB43" s="12">
        <f t="shared" ref="AB43" si="28">R43+T43+V43+X43+Z43</f>
        <v>6672</v>
      </c>
      <c r="AC43" s="18">
        <f>AA43+AB43</f>
        <v>13834</v>
      </c>
      <c r="AE43" s="4" t="s">
        <v>16</v>
      </c>
      <c r="AF43" s="2">
        <f t="shared" ref="AF43:AO43" si="29">IFERROR(B43/Q43, "N.A.")</f>
        <v>3842.6836832061067</v>
      </c>
      <c r="AG43" s="2">
        <f t="shared" si="29"/>
        <v>5251.5769370680255</v>
      </c>
      <c r="AH43" s="2">
        <f t="shared" si="29"/>
        <v>2924.363636363636</v>
      </c>
      <c r="AI43" s="2" t="str">
        <f t="shared" si="29"/>
        <v>N.A.</v>
      </c>
      <c r="AJ43" s="2">
        <f t="shared" si="29"/>
        <v>2150</v>
      </c>
      <c r="AK43" s="2">
        <f t="shared" si="29"/>
        <v>56522.857142857145</v>
      </c>
      <c r="AL43" s="2">
        <f t="shared" si="29"/>
        <v>1670.5983724269986</v>
      </c>
      <c r="AM43" s="2">
        <f t="shared" si="29"/>
        <v>3000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2860.738620497068</v>
      </c>
      <c r="AQ43" s="16">
        <f t="shared" ref="AQ43" si="31">IFERROR(M43/AB43, "N.A.")</f>
        <v>12548.499700239809</v>
      </c>
      <c r="AR43" s="13">
        <f t="shared" ref="AR43" si="32">IFERROR(N43/AC43, "N.A.")</f>
        <v>7533.0490096862804</v>
      </c>
    </row>
    <row r="44" spans="1:44" ht="15" customHeight="1" thickBot="1" x14ac:dyDescent="0.3">
      <c r="A44" s="5" t="s">
        <v>0</v>
      </c>
      <c r="B44" s="48">
        <f>B43+C43</f>
        <v>44981700</v>
      </c>
      <c r="C44" s="49"/>
      <c r="D44" s="48">
        <f>D43+E43</f>
        <v>804199.99999999988</v>
      </c>
      <c r="E44" s="49"/>
      <c r="F44" s="48">
        <f>F43+G43</f>
        <v>54291420</v>
      </c>
      <c r="G44" s="49"/>
      <c r="H44" s="48">
        <f>H43+I43</f>
        <v>4134880</v>
      </c>
      <c r="I44" s="49"/>
      <c r="J44" s="48">
        <f>J43+K43</f>
        <v>0</v>
      </c>
      <c r="K44" s="49"/>
      <c r="L44" s="48">
        <f>L43+M43</f>
        <v>104212200</v>
      </c>
      <c r="M44" s="50"/>
      <c r="N44" s="19">
        <f>B44+D44+F44+H44+J44</f>
        <v>104212200</v>
      </c>
      <c r="P44" s="5" t="s">
        <v>0</v>
      </c>
      <c r="Q44" s="48">
        <f>Q43+R43</f>
        <v>9690</v>
      </c>
      <c r="R44" s="49"/>
      <c r="S44" s="48">
        <f>S43+T43</f>
        <v>275</v>
      </c>
      <c r="T44" s="49"/>
      <c r="U44" s="48">
        <f>U43+V43</f>
        <v>999</v>
      </c>
      <c r="V44" s="49"/>
      <c r="W44" s="48">
        <f>W43+X43</f>
        <v>2304</v>
      </c>
      <c r="X44" s="49"/>
      <c r="Y44" s="48">
        <f>Y43+Z43</f>
        <v>566</v>
      </c>
      <c r="Z44" s="49"/>
      <c r="AA44" s="48">
        <f>AA43+AB43</f>
        <v>13834</v>
      </c>
      <c r="AB44" s="50"/>
      <c r="AC44" s="19">
        <f>Q44+S44+U44+W44+Y44</f>
        <v>13834</v>
      </c>
      <c r="AE44" s="5" t="s">
        <v>0</v>
      </c>
      <c r="AF44" s="28">
        <f>IFERROR(B44/Q44,"N.A.")</f>
        <v>4642.0743034055731</v>
      </c>
      <c r="AG44" s="29"/>
      <c r="AH44" s="28">
        <f>IFERROR(D44/S44,"N.A.")</f>
        <v>2924.363636363636</v>
      </c>
      <c r="AI44" s="29"/>
      <c r="AJ44" s="28">
        <f>IFERROR(F44/U44,"N.A.")</f>
        <v>54345.765765765769</v>
      </c>
      <c r="AK44" s="29"/>
      <c r="AL44" s="28">
        <f>IFERROR(H44/W44,"N.A.")</f>
        <v>1794.6527777777778</v>
      </c>
      <c r="AM44" s="29"/>
      <c r="AN44" s="28">
        <f>IFERROR(J44/Y44,"N.A.")</f>
        <v>0</v>
      </c>
      <c r="AO44" s="29"/>
      <c r="AP44" s="28">
        <f>IFERROR(L44/AA44,"N.A.")</f>
        <v>7533.0490096862804</v>
      </c>
      <c r="AQ44" s="29"/>
      <c r="AR44" s="17">
        <f>IFERROR(N44/AC44, "N.A.")</f>
        <v>7533.0490096862804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purl.org/dc/dcmitype/"/>
    <ds:schemaRef ds:uri="3946fdfc-da00-409a-95df-cd9f19cc2a9a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2006 T3</dc:title>
  <dc:subject>Matriz Hussmanns Quintana Roo, 2006-T3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2025-12-16T14:20:56Z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